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_FilterDatabase" localSheetId="0" hidden="1">'Лист1'!$A$8:$P$319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<sst xmlns="http://schemas.openxmlformats.org/spreadsheetml/2006/main" count="522" uniqueCount="91">
  <si>
    <t>Наименование показателя</t>
  </si>
  <si>
    <t>Всего</t>
  </si>
  <si>
    <t xml:space="preserve">в том числе </t>
  </si>
  <si>
    <t>по лицевым счетам, открытым в органах, осуществляющих ведение лицевых счетов учреждений</t>
  </si>
  <si>
    <t>плановый период</t>
  </si>
  <si>
    <t>2013 год</t>
  </si>
  <si>
    <t>Раздел/подраздел</t>
  </si>
  <si>
    <t>Целевая статья</t>
  </si>
  <si>
    <t>Операции сектора государственного управления</t>
  </si>
  <si>
    <t>Мероприятия</t>
  </si>
  <si>
    <t>Типа  средств</t>
  </si>
  <si>
    <t>Код бюджетной классификации</t>
  </si>
  <si>
    <t>Вид рас-хода</t>
  </si>
  <si>
    <t>по счетам открытым в кредитных организациях</t>
  </si>
  <si>
    <t>Остаток средств</t>
  </si>
  <si>
    <t>Поступления, всего:                                           в том числе:</t>
  </si>
  <si>
    <t>Выплаты, всего:                                                 в том числе:</t>
  </si>
  <si>
    <t>Справочно:</t>
  </si>
  <si>
    <t>Объем публичных обязательств, всего</t>
  </si>
  <si>
    <t>Х</t>
  </si>
  <si>
    <t>Средства бюджета МО Апшеронский район</t>
  </si>
  <si>
    <t>Субвенции бюджетам муниципальных районов (городских округов)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</si>
  <si>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Приобретение оборудования</t>
  </si>
  <si>
    <t>Субсидии бюджетным учреждениям на возмещение нормативных затрат, связанных с оказанием ими муниципальных услуг, всего в том числе за счет :</t>
  </si>
  <si>
    <t>Средства бюджета МО Апшеронский район, всего, в том числе на:</t>
  </si>
  <si>
    <t>Ведомственную целевую программу «Развитие образования в муниципальном образовании Апшеронский район» на 2011-2013гг</t>
  </si>
  <si>
    <t>Субсидии  учреждениям на иные цели, всего в том числе за счет :</t>
  </si>
  <si>
    <t>Ведомственную целевую программу «Безопасность образовательных учреждений в муниципальном образовании Апшеронский район» на 2011-2013гг</t>
  </si>
  <si>
    <t>Ведомственную целевую программу «Дети Предгорья» на 2009-2011г.</t>
  </si>
  <si>
    <t>Ведомственную целевую программу «Профилактика детского дорожно-транспортного травматизма в образовательных учреждениях Апшеронского района» на 2009-2011г.</t>
  </si>
  <si>
    <t>Осуществление капитального ремонта</t>
  </si>
  <si>
    <t xml:space="preserve">Субвенции бюджетам муниципальных районов (городских округов) на выплату ежемесячного денежного вознаграждения за классное руководство </t>
  </si>
  <si>
    <t>Безвозмездные поступления от Краснодарского краевого отделения Общероссийской общественной организации «Российский красный крест» на ликвидацию последствий чрезвычайной ситуации, вызванной наводнением в октябре 2010 года</t>
  </si>
  <si>
    <t xml:space="preserve">Субсидии на реализацию мероприятий краевой целевой программы «Содействие субъектам физической культуры и спорта и развитие массового спорта на Кубани» на 2009-2011 годы </t>
  </si>
  <si>
    <t>Бюджетные инвестиции, всего в том числе за счет :</t>
  </si>
  <si>
    <t>Ведомственную целевую программу «Развитие дошкольного на территории муниципального образования Апшеронский район» на 2011-2013гг</t>
  </si>
  <si>
    <t>Бюджетные инвестиции в объекты капитального строительства собственности муниципальных образований</t>
  </si>
  <si>
    <t>Субсидии на реализацию мероприятий долгосрочной краевой целевой программы «Развитие системы дошкольного образования в Краснодарском крае» на 2010-2015 годы</t>
  </si>
  <si>
    <t>Социальные выплаты, всего в том числе за счет :</t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</si>
  <si>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</si>
  <si>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Субвенции на осуществление отдельных государственных полномочий по предоставлению социальной поддержки отдельным категориям педогогических работников государственных и муниципальных образовательных учреждений дополнительного образования детей в Краснодарском крае отраслей "Образование" и "Физическая культура"</t>
  </si>
  <si>
    <t>Средства от приносящей доход деятельности</t>
  </si>
  <si>
    <t>Выполнение муниципального задания, в том числе содержание имущества из них:</t>
  </si>
  <si>
    <t xml:space="preserve">Заработная плата 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</si>
  <si>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</si>
  <si>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</si>
  <si>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</si>
  <si>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</si>
  <si>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</si>
  <si>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содержению имущества</t>
  </si>
  <si>
    <t>Прочие работы, услуги</t>
  </si>
  <si>
    <t>Прочие расходы (налог на имущество организаций и земельный налог)</t>
  </si>
  <si>
    <t>Прочие расходы (без налога на имущество организаций и земельного налога)</t>
  </si>
  <si>
    <t>Увеличение стоимости материальных запасов</t>
  </si>
  <si>
    <t>Средства бюджета МО Апшеронский район, в том числе:</t>
  </si>
  <si>
    <t xml:space="preserve">Прочие расходы </t>
  </si>
  <si>
    <t>Увеличение стоимости основных средств</t>
  </si>
  <si>
    <t>Ведомственная целевая программа «Развитие образования в муниципальном образовании Апшеронский район» на 2011-2013гг</t>
  </si>
  <si>
    <t>Ведомственная целевая программа «Дети Предгорья» на 2009-2011г.</t>
  </si>
  <si>
    <t>Субсидии на реализацию мероприятий краевой целевой программы «Развитие образования в Краснодарском крае на 2011-2015 годы»  (Создание условий для укрепления здоровья детей и педагогических работников за счет обеспечения их сбалансированным горячим питанием (частичная компенсация удорожания стоимости питания учащихся дневных муниципальных образовательных учреждений, реализующих общеобразовательные программы и педагогических работников указанных учреждений)</t>
  </si>
  <si>
    <t>Ведомственная целевая программа «Профилактика детского дорожно-транспортного травматизма в образовательных учреждениях Апшеронского района» на 2009-2011г.</t>
  </si>
  <si>
    <t>Ведомственная целевая программа «Безопасность образовательных учреждений в муниципальном образовании Апшеронский район» на 2011-2013гг</t>
  </si>
  <si>
    <t>Осуществление капитального ремонта (Безвозмездные поступления от Краснодарского краевого отделения Общероссийской общественной организации «Российский красный крест» на ликвидацию последствий чрезвычайной ситуации, вызванной наводнением в октябре 2010 года)</t>
  </si>
  <si>
    <t>Ежемесячное денежное вознаграждение за классное руководство</t>
  </si>
  <si>
    <t xml:space="preserve">Краевая целевая программа «Развитие образования в Краснодарском крае на 2011-2015 годы» </t>
  </si>
  <si>
    <t xml:space="preserve">Краевая целевая программа  «Содействие субъектам физической культуры и спорта и развитие массового спорта на Кубани» на 2009-2011 годы </t>
  </si>
  <si>
    <t>Ведомственная целевая программа «Развитие дошкольного на территории муниципального образования Апшеронский район» на 2011-2013гг (бюджетные инвестиции)</t>
  </si>
  <si>
    <t>Ведомственная целевая программа «Развитие образования в муниципальном образовании Апшеронский район» на 2011-2013гг (бюджетные инвестиции)</t>
  </si>
  <si>
    <t>Долгосрочная краевая целевая программа «Развитие системы дошкольного образования в Краснодарском крае» на 2010-2015 годы</t>
  </si>
  <si>
    <t>Пособие по социальной помощи населению</t>
  </si>
  <si>
    <t>Остаток средств*</t>
  </si>
  <si>
    <t>* Указывается планируемый остаток средств на начало года</t>
  </si>
  <si>
    <t>** Указывается планируемый остаток средств на конец планируемого года</t>
  </si>
  <si>
    <t>Расходы за счет средств от приносящей доход деятельности</t>
  </si>
  <si>
    <t>Главный бухгалтер</t>
  </si>
  <si>
    <t>Исполнитель</t>
  </si>
  <si>
    <t>О.С.Кондрашева</t>
  </si>
  <si>
    <t xml:space="preserve">Краевая целевая программа «Дети Кубани"на 2009-2013 годы» </t>
  </si>
  <si>
    <t>522.17.99</t>
  </si>
  <si>
    <t>Субсидии  мероприятий краевой целевой программы «Дети Кубани" на 2009-2013 годы»  подпрограмма "Организация отдыха, оздоровления и занятости детей и подростков "</t>
  </si>
  <si>
    <t xml:space="preserve">Субсидии бюджетам муниципальных районов на реализацию комплексных мер по модернизации системы общего образования 
</t>
  </si>
  <si>
    <t>И.А.Поволоцкая</t>
  </si>
  <si>
    <t>Мероприятия, направленные на реализацию комплекса мер по модернизации системы общего образования, финансовое обеспечение которых осуществляется за счет средств федерельного бюджета</t>
  </si>
  <si>
    <t>436.21.01</t>
  </si>
  <si>
    <t>2014 год</t>
  </si>
  <si>
    <t>50.03.01</t>
  </si>
  <si>
    <t>50.01.00</t>
  </si>
  <si>
    <t>60.00.00</t>
  </si>
  <si>
    <t>Показатели по поступлениям и выплатам учреждения на 2013 год и на плановый период 2014-2015 годов</t>
  </si>
  <si>
    <t>2015 год</t>
  </si>
  <si>
    <t>МБОУСОШ № 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</si>
</sst>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\.00"/>
    <numFmt numFmtId="181" formatCode="000\.00\.00"/>
    <numFmt numFmtId="182" formatCode="000"/>
    <numFmt numFmtId="183" formatCode="00\.00\.00"/>
    <numFmt numFmtId="184" formatCode="[$-FC19]d\ mmmm\ yyyy\ &quot;г.&quot;"/>
    <numFmt numFmtId="185" formatCode="dd/mm/yy;@"/>
  </numFmts>
  <fonts count="2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183" fontId="3" fillId="0" borderId="11" xfId="52" applyNumberFormat="1" applyFont="1" applyFill="1" applyBorder="1" applyAlignment="1" applyProtection="1">
      <alignment horizontal="left" vertical="top" wrapText="1"/>
      <protection hidden="1"/>
    </xf>
    <xf numFmtId="4" fontId="3" fillId="0" borderId="10" xfId="0" applyNumberFormat="1" applyFont="1" applyBorder="1" applyAlignment="1">
      <alignment wrapText="1"/>
    </xf>
    <xf numFmtId="180" fontId="3" fillId="0" borderId="11" xfId="52" applyNumberFormat="1" applyFont="1" applyFill="1" applyBorder="1" applyAlignment="1" applyProtection="1">
      <alignment horizontal="center" wrapText="1"/>
      <protection hidden="1"/>
    </xf>
    <xf numFmtId="181" fontId="3" fillId="0" borderId="11" xfId="52" applyNumberFormat="1" applyFont="1" applyFill="1" applyBorder="1" applyAlignment="1" applyProtection="1">
      <alignment horizontal="center" wrapText="1"/>
      <protection hidden="1"/>
    </xf>
    <xf numFmtId="182" fontId="3" fillId="0" borderId="11" xfId="52" applyNumberFormat="1" applyFont="1" applyFill="1" applyBorder="1" applyAlignment="1" applyProtection="1">
      <alignment horizontal="center" wrapText="1"/>
      <protection hidden="1"/>
    </xf>
    <xf numFmtId="0" fontId="1" fillId="24" borderId="10" xfId="0" applyFont="1" applyFill="1" applyBorder="1" applyAlignment="1">
      <alignment wrapText="1"/>
    </xf>
    <xf numFmtId="180" fontId="3" fillId="24" borderId="11" xfId="52" applyNumberFormat="1" applyFont="1" applyFill="1" applyBorder="1" applyAlignment="1" applyProtection="1">
      <alignment horizontal="center" wrapText="1"/>
      <protection hidden="1"/>
    </xf>
    <xf numFmtId="181" fontId="3" fillId="24" borderId="11" xfId="52" applyNumberFormat="1" applyFont="1" applyFill="1" applyBorder="1" applyAlignment="1" applyProtection="1">
      <alignment horizontal="center" wrapText="1"/>
      <protection hidden="1"/>
    </xf>
    <xf numFmtId="182" fontId="3" fillId="24" borderId="11" xfId="52" applyNumberFormat="1" applyFont="1" applyFill="1" applyBorder="1" applyAlignment="1" applyProtection="1">
      <alignment horizontal="center" wrapText="1"/>
      <protection hidden="1"/>
    </xf>
    <xf numFmtId="183" fontId="3" fillId="24" borderId="11" xfId="52" applyNumberFormat="1" applyFont="1" applyFill="1" applyBorder="1" applyAlignment="1" applyProtection="1">
      <alignment horizontal="center" wrapText="1"/>
      <protection hidden="1"/>
    </xf>
    <xf numFmtId="4" fontId="3" fillId="24" borderId="10" xfId="0" applyNumberFormat="1" applyFont="1" applyFill="1" applyBorder="1" applyAlignment="1">
      <alignment wrapText="1"/>
    </xf>
    <xf numFmtId="0" fontId="1" fillId="24" borderId="0" xfId="0" applyFont="1" applyFill="1" applyAlignment="1">
      <alignment wrapText="1"/>
    </xf>
    <xf numFmtId="0" fontId="4" fillId="0" borderId="10" xfId="0" applyFont="1" applyBorder="1" applyAlignment="1">
      <alignment wrapText="1"/>
    </xf>
    <xf numFmtId="180" fontId="5" fillId="0" borderId="11" xfId="52" applyNumberFormat="1" applyFont="1" applyFill="1" applyBorder="1" applyAlignment="1" applyProtection="1">
      <alignment horizontal="center" wrapText="1"/>
      <protection hidden="1"/>
    </xf>
    <xf numFmtId="181" fontId="5" fillId="0" borderId="11" xfId="52" applyNumberFormat="1" applyFont="1" applyFill="1" applyBorder="1" applyAlignment="1" applyProtection="1">
      <alignment horizontal="center" wrapText="1"/>
      <protection hidden="1"/>
    </xf>
    <xf numFmtId="182" fontId="5" fillId="0" borderId="11" xfId="52" applyNumberFormat="1" applyFont="1" applyFill="1" applyBorder="1" applyAlignment="1" applyProtection="1">
      <alignment horizontal="center" wrapText="1"/>
      <protection hidden="1"/>
    </xf>
    <xf numFmtId="183" fontId="5" fillId="0" borderId="11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6" fillId="24" borderId="10" xfId="0" applyFont="1" applyFill="1" applyBorder="1" applyAlignment="1">
      <alignment wrapText="1"/>
    </xf>
    <xf numFmtId="180" fontId="7" fillId="24" borderId="11" xfId="52" applyNumberFormat="1" applyFont="1" applyFill="1" applyBorder="1" applyAlignment="1" applyProtection="1">
      <alignment horizontal="center" wrapText="1"/>
      <protection hidden="1"/>
    </xf>
    <xf numFmtId="181" fontId="7" fillId="24" borderId="11" xfId="52" applyNumberFormat="1" applyFont="1" applyFill="1" applyBorder="1" applyAlignment="1" applyProtection="1">
      <alignment horizontal="center" wrapText="1"/>
      <protection hidden="1"/>
    </xf>
    <xf numFmtId="182" fontId="7" fillId="24" borderId="11" xfId="52" applyNumberFormat="1" applyFont="1" applyFill="1" applyBorder="1" applyAlignment="1" applyProtection="1">
      <alignment horizontal="center" wrapText="1"/>
      <protection hidden="1"/>
    </xf>
    <xf numFmtId="183" fontId="7" fillId="24" borderId="11" xfId="52" applyNumberFormat="1" applyFont="1" applyFill="1" applyBorder="1" applyAlignment="1" applyProtection="1">
      <alignment horizontal="center" wrapText="1"/>
      <protection hidden="1"/>
    </xf>
    <xf numFmtId="4" fontId="7" fillId="24" borderId="10" xfId="0" applyNumberFormat="1" applyFont="1" applyFill="1" applyBorder="1" applyAlignment="1">
      <alignment wrapText="1"/>
    </xf>
    <xf numFmtId="0" fontId="6" fillId="24" borderId="0" xfId="0" applyFont="1" applyFill="1" applyAlignment="1">
      <alignment wrapText="1"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4" borderId="10" xfId="0" applyFont="1" applyFill="1" applyBorder="1" applyAlignment="1">
      <alignment wrapText="1"/>
    </xf>
    <xf numFmtId="180" fontId="9" fillId="4" borderId="11" xfId="52" applyNumberFormat="1" applyFont="1" applyFill="1" applyBorder="1" applyAlignment="1" applyProtection="1">
      <alignment horizontal="center" wrapText="1"/>
      <protection hidden="1"/>
    </xf>
    <xf numFmtId="181" fontId="9" fillId="4" borderId="11" xfId="52" applyNumberFormat="1" applyFont="1" applyFill="1" applyBorder="1" applyAlignment="1" applyProtection="1">
      <alignment horizontal="center" wrapText="1"/>
      <protection hidden="1"/>
    </xf>
    <xf numFmtId="182" fontId="9" fillId="4" borderId="11" xfId="52" applyNumberFormat="1" applyFont="1" applyFill="1" applyBorder="1" applyAlignment="1" applyProtection="1">
      <alignment horizontal="center" wrapText="1"/>
      <protection hidden="1"/>
    </xf>
    <xf numFmtId="183" fontId="9" fillId="4" borderId="11" xfId="52" applyNumberFormat="1" applyFont="1" applyFill="1" applyBorder="1" applyAlignment="1" applyProtection="1">
      <alignment horizontal="center" wrapText="1"/>
      <protection hidden="1"/>
    </xf>
    <xf numFmtId="4" fontId="9" fillId="4" borderId="10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180" fontId="3" fillId="0" borderId="11" xfId="52" applyNumberFormat="1" applyFont="1" applyFill="1" applyBorder="1" applyAlignment="1" applyProtection="1">
      <alignment horizontal="left" wrapText="1"/>
      <protection hidden="1"/>
    </xf>
    <xf numFmtId="181" fontId="3" fillId="0" borderId="11" xfId="52" applyNumberFormat="1" applyFont="1" applyFill="1" applyBorder="1" applyAlignment="1" applyProtection="1">
      <alignment horizontal="left" wrapText="1"/>
      <protection hidden="1"/>
    </xf>
    <xf numFmtId="182" fontId="3" fillId="0" borderId="11" xfId="52" applyNumberFormat="1" applyFont="1" applyFill="1" applyBorder="1" applyAlignment="1" applyProtection="1">
      <alignment horizontal="left" wrapText="1"/>
      <protection hidden="1"/>
    </xf>
    <xf numFmtId="183" fontId="3" fillId="0" borderId="11" xfId="52" applyNumberFormat="1" applyFont="1" applyFill="1" applyBorder="1" applyAlignment="1" applyProtection="1">
      <alignment horizontal="left" wrapText="1"/>
      <protection hidden="1"/>
    </xf>
    <xf numFmtId="0" fontId="4" fillId="4" borderId="10" xfId="0" applyFont="1" applyFill="1" applyBorder="1" applyAlignment="1">
      <alignment wrapText="1"/>
    </xf>
    <xf numFmtId="180" fontId="5" fillId="4" borderId="11" xfId="52" applyNumberFormat="1" applyFont="1" applyFill="1" applyBorder="1" applyAlignment="1" applyProtection="1">
      <alignment horizontal="center" wrapText="1"/>
      <protection hidden="1"/>
    </xf>
    <xf numFmtId="181" fontId="5" fillId="4" borderId="11" xfId="52" applyNumberFormat="1" applyFont="1" applyFill="1" applyBorder="1" applyAlignment="1" applyProtection="1">
      <alignment horizontal="center" wrapText="1"/>
      <protection hidden="1"/>
    </xf>
    <xf numFmtId="182" fontId="5" fillId="4" borderId="11" xfId="52" applyNumberFormat="1" applyFont="1" applyFill="1" applyBorder="1" applyAlignment="1" applyProtection="1">
      <alignment horizontal="center" wrapText="1"/>
      <protection hidden="1"/>
    </xf>
    <xf numFmtId="183" fontId="5" fillId="4" borderId="11" xfId="52" applyNumberFormat="1" applyFont="1" applyFill="1" applyBorder="1" applyAlignment="1" applyProtection="1">
      <alignment horizontal="center" wrapText="1"/>
      <protection hidden="1"/>
    </xf>
    <xf numFmtId="4" fontId="5" fillId="4" borderId="10" xfId="0" applyNumberFormat="1" applyFont="1" applyFill="1" applyBorder="1" applyAlignment="1">
      <alignment wrapText="1"/>
    </xf>
    <xf numFmtId="180" fontId="9" fillId="4" borderId="11" xfId="52" applyNumberFormat="1" applyFont="1" applyFill="1" applyBorder="1" applyAlignment="1" applyProtection="1">
      <alignment horizontal="left" vertical="top" wrapText="1"/>
      <protection hidden="1"/>
    </xf>
    <xf numFmtId="181" fontId="9" fillId="4" borderId="11" xfId="52" applyNumberFormat="1" applyFont="1" applyFill="1" applyBorder="1" applyAlignment="1" applyProtection="1">
      <alignment horizontal="left" vertical="top" wrapText="1"/>
      <protection hidden="1"/>
    </xf>
    <xf numFmtId="182" fontId="9" fillId="4" borderId="11" xfId="52" applyNumberFormat="1" applyFont="1" applyFill="1" applyBorder="1" applyAlignment="1" applyProtection="1">
      <alignment horizontal="left" vertical="top" wrapText="1"/>
      <protection hidden="1"/>
    </xf>
    <xf numFmtId="183" fontId="9" fillId="4" borderId="11" xfId="52" applyNumberFormat="1" applyFont="1" applyFill="1" applyBorder="1" applyAlignment="1" applyProtection="1">
      <alignment horizontal="left" vertical="top" wrapText="1"/>
      <protection hidden="1"/>
    </xf>
    <xf numFmtId="0" fontId="8" fillId="4" borderId="0" xfId="0" applyFont="1" applyFill="1" applyAlignment="1">
      <alignment wrapText="1"/>
    </xf>
    <xf numFmtId="180" fontId="7" fillId="24" borderId="11" xfId="52" applyNumberFormat="1" applyFont="1" applyFill="1" applyBorder="1" applyAlignment="1" applyProtection="1">
      <alignment horizontal="left" wrapText="1"/>
      <protection hidden="1"/>
    </xf>
    <xf numFmtId="181" fontId="7" fillId="24" borderId="11" xfId="52" applyNumberFormat="1" applyFont="1" applyFill="1" applyBorder="1" applyAlignment="1" applyProtection="1">
      <alignment horizontal="left" wrapText="1"/>
      <protection hidden="1"/>
    </xf>
    <xf numFmtId="182" fontId="7" fillId="24" borderId="11" xfId="52" applyNumberFormat="1" applyFont="1" applyFill="1" applyBorder="1" applyAlignment="1" applyProtection="1">
      <alignment horizontal="left" wrapText="1"/>
      <protection hidden="1"/>
    </xf>
    <xf numFmtId="183" fontId="7" fillId="24" borderId="11" xfId="52" applyNumberFormat="1" applyFont="1" applyFill="1" applyBorder="1" applyAlignment="1" applyProtection="1">
      <alignment horizontal="left" wrapText="1"/>
      <protection hidden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4" borderId="10" xfId="0" applyFont="1" applyFill="1" applyBorder="1" applyAlignment="1">
      <alignment wrapText="1"/>
    </xf>
    <xf numFmtId="180" fontId="3" fillId="4" borderId="11" xfId="52" applyNumberFormat="1" applyFont="1" applyFill="1" applyBorder="1" applyAlignment="1" applyProtection="1">
      <alignment horizontal="left" wrapText="1"/>
      <protection hidden="1"/>
    </xf>
    <xf numFmtId="181" fontId="3" fillId="4" borderId="11" xfId="52" applyNumberFormat="1" applyFont="1" applyFill="1" applyBorder="1" applyAlignment="1" applyProtection="1">
      <alignment horizontal="left" wrapText="1"/>
      <protection hidden="1"/>
    </xf>
    <xf numFmtId="182" fontId="3" fillId="4" borderId="11" xfId="52" applyNumberFormat="1" applyFont="1" applyFill="1" applyBorder="1" applyAlignment="1" applyProtection="1">
      <alignment horizontal="left" wrapText="1"/>
      <protection hidden="1"/>
    </xf>
    <xf numFmtId="183" fontId="3" fillId="4" borderId="11" xfId="52" applyNumberFormat="1" applyFont="1" applyFill="1" applyBorder="1" applyAlignment="1" applyProtection="1">
      <alignment horizontal="left" wrapText="1"/>
      <protection hidden="1"/>
    </xf>
    <xf numFmtId="4" fontId="3" fillId="4" borderId="10" xfId="0" applyNumberFormat="1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180" fontId="5" fillId="0" borderId="11" xfId="52" applyNumberFormat="1" applyFont="1" applyFill="1" applyBorder="1" applyAlignment="1" applyProtection="1">
      <alignment horizontal="left" wrapText="1"/>
      <protection hidden="1"/>
    </xf>
    <xf numFmtId="181" fontId="5" fillId="0" borderId="11" xfId="52" applyNumberFormat="1" applyFont="1" applyFill="1" applyBorder="1" applyAlignment="1" applyProtection="1">
      <alignment horizontal="left" wrapText="1"/>
      <protection hidden="1"/>
    </xf>
    <xf numFmtId="182" fontId="5" fillId="0" borderId="11" xfId="52" applyNumberFormat="1" applyFont="1" applyFill="1" applyBorder="1" applyAlignment="1" applyProtection="1">
      <alignment horizontal="left" wrapText="1"/>
      <protection hidden="1"/>
    </xf>
    <xf numFmtId="183" fontId="5" fillId="0" borderId="11" xfId="52" applyNumberFormat="1" applyFont="1" applyFill="1" applyBorder="1" applyAlignment="1" applyProtection="1">
      <alignment horizontal="left" wrapText="1"/>
      <protection hidden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" fontId="3" fillId="0" borderId="10" xfId="0" applyNumberFormat="1" applyFont="1" applyBorder="1" applyAlignment="1" applyProtection="1">
      <alignment wrapText="1"/>
      <protection/>
    </xf>
    <xf numFmtId="183" fontId="7" fillId="0" borderId="11" xfId="52" applyNumberFormat="1" applyFont="1" applyFill="1" applyBorder="1" applyAlignment="1" applyProtection="1">
      <alignment horizontal="left" wrapText="1"/>
      <protection hidden="1"/>
    </xf>
    <xf numFmtId="185" fontId="7" fillId="24" borderId="11" xfId="52" applyNumberFormat="1" applyFont="1" applyFill="1" applyBorder="1" applyAlignment="1" applyProtection="1">
      <alignment horizontal="left" wrapText="1"/>
      <protection hidden="1"/>
    </xf>
    <xf numFmtId="183" fontId="3" fillId="24" borderId="11" xfId="52" applyNumberFormat="1" applyFont="1" applyFill="1" applyBorder="1" applyAlignment="1" applyProtection="1">
      <alignment horizontal="left" wrapText="1"/>
      <protection hidden="1"/>
    </xf>
    <xf numFmtId="183" fontId="5" fillId="0" borderId="11" xfId="52" applyNumberFormat="1" applyFont="1" applyFill="1" applyBorder="1" applyAlignment="1" applyProtection="1">
      <alignment horizontal="left" vertical="justify" wrapText="1"/>
      <protection hidden="1"/>
    </xf>
    <xf numFmtId="4" fontId="3" fillId="0" borderId="10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323</xdr:row>
      <xdr:rowOff>38100</xdr:rowOff>
    </xdr:from>
    <xdr:to>
      <xdr:col>4</xdr:col>
      <xdr:colOff>323850</xdr:colOff>
      <xdr:row>325</xdr:row>
      <xdr:rowOff>295275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326225"/>
          <a:ext cx="5000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6"/>
  <sheetViews>
    <sheetView tabSelected="1" view="pageBreakPreview" zoomScaleNormal="75" zoomScaleSheetLayoutView="100" zoomScalePageLayoutView="0" workbookViewId="0" topLeftCell="A81">
      <selection activeCell="G323" sqref="G323"/>
    </sheetView>
  </sheetViews>
  <sheetFormatPr defaultColWidth="9.140625" defaultRowHeight="12.75"/>
  <cols>
    <col min="1" max="1" width="39.28125" style="1" customWidth="1"/>
    <col min="2" max="2" width="5.8515625" style="1" customWidth="1"/>
    <col min="3" max="3" width="20.00390625" style="1" customWidth="1"/>
    <col min="4" max="4" width="5.140625" style="1" customWidth="1"/>
    <col min="5" max="5" width="5.28125" style="1" customWidth="1"/>
    <col min="6" max="6" width="8.28125" style="1" customWidth="1"/>
    <col min="7" max="7" width="9.00390625" style="1" customWidth="1"/>
    <col min="8" max="9" width="14.57421875" style="1" customWidth="1"/>
    <col min="10" max="10" width="7.421875" style="1" customWidth="1"/>
    <col min="11" max="11" width="12.57421875" style="1" customWidth="1"/>
    <col min="12" max="12" width="13.28125" style="1" customWidth="1"/>
    <col min="13" max="13" width="7.421875" style="1" customWidth="1"/>
    <col min="14" max="14" width="12.8515625" style="1" customWidth="1"/>
    <col min="15" max="15" width="15.00390625" style="1" customWidth="1"/>
    <col min="16" max="16" width="7.421875" style="1" customWidth="1"/>
    <col min="17" max="16384" width="9.140625" style="1" customWidth="1"/>
  </cols>
  <sheetData>
    <row r="1" ht="6.75" customHeight="1"/>
    <row r="2" spans="1:15" ht="20.25" customHeight="1">
      <c r="A2" s="80" t="s">
        <v>88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7:8" ht="21.75" customHeight="1">
      <c r="G3" s="79" t="s">
        <v>90</v>
      </c>
      <c r="H3" s="79"/>
    </row>
    <row r="4" spans="1:16" ht="21.75" customHeight="1">
      <c r="A4" s="81" t="s">
        <v>0</v>
      </c>
      <c r="B4" s="82" t="s">
        <v>11</v>
      </c>
      <c r="C4" s="83"/>
      <c r="D4" s="83"/>
      <c r="E4" s="83"/>
      <c r="F4" s="83"/>
      <c r="G4" s="84"/>
      <c r="H4" s="81" t="s">
        <v>5</v>
      </c>
      <c r="I4" s="81"/>
      <c r="J4" s="81"/>
      <c r="K4" s="81" t="s">
        <v>4</v>
      </c>
      <c r="L4" s="81"/>
      <c r="M4" s="81"/>
      <c r="N4" s="81"/>
      <c r="O4" s="81"/>
      <c r="P4" s="81"/>
    </row>
    <row r="5" spans="1:16" ht="17.25" customHeight="1">
      <c r="A5" s="81"/>
      <c r="B5" s="85" t="s">
        <v>6</v>
      </c>
      <c r="C5" s="85" t="s">
        <v>7</v>
      </c>
      <c r="D5" s="85" t="s">
        <v>12</v>
      </c>
      <c r="E5" s="85" t="s">
        <v>8</v>
      </c>
      <c r="F5" s="85" t="s">
        <v>9</v>
      </c>
      <c r="G5" s="85" t="s">
        <v>10</v>
      </c>
      <c r="H5" s="81"/>
      <c r="I5" s="81"/>
      <c r="J5" s="81"/>
      <c r="K5" s="81" t="s">
        <v>84</v>
      </c>
      <c r="L5" s="81"/>
      <c r="M5" s="81"/>
      <c r="N5" s="81" t="s">
        <v>89</v>
      </c>
      <c r="O5" s="81"/>
      <c r="P5" s="81"/>
    </row>
    <row r="6" spans="1:16" ht="18" customHeight="1">
      <c r="A6" s="81"/>
      <c r="B6" s="86"/>
      <c r="C6" s="86"/>
      <c r="D6" s="86"/>
      <c r="E6" s="86"/>
      <c r="F6" s="86"/>
      <c r="G6" s="86"/>
      <c r="H6" s="81" t="s">
        <v>1</v>
      </c>
      <c r="I6" s="81" t="s">
        <v>2</v>
      </c>
      <c r="J6" s="81"/>
      <c r="K6" s="81" t="s">
        <v>1</v>
      </c>
      <c r="L6" s="81" t="s">
        <v>2</v>
      </c>
      <c r="M6" s="81"/>
      <c r="N6" s="81" t="s">
        <v>1</v>
      </c>
      <c r="O6" s="81" t="s">
        <v>2</v>
      </c>
      <c r="P6" s="81"/>
    </row>
    <row r="7" spans="1:16" ht="143.25" customHeight="1">
      <c r="A7" s="81"/>
      <c r="B7" s="87"/>
      <c r="C7" s="87"/>
      <c r="D7" s="87"/>
      <c r="E7" s="87"/>
      <c r="F7" s="87"/>
      <c r="G7" s="87"/>
      <c r="H7" s="81"/>
      <c r="I7" s="2" t="s">
        <v>3</v>
      </c>
      <c r="J7" s="2" t="s">
        <v>13</v>
      </c>
      <c r="K7" s="81"/>
      <c r="L7" s="2" t="s">
        <v>3</v>
      </c>
      <c r="M7" s="2" t="s">
        <v>13</v>
      </c>
      <c r="N7" s="81"/>
      <c r="O7" s="2" t="s">
        <v>3</v>
      </c>
      <c r="P7" s="2" t="s">
        <v>13</v>
      </c>
    </row>
    <row r="8" spans="1:16" ht="18" customHeight="1">
      <c r="A8" s="30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</row>
    <row r="9" spans="1:16" s="31" customFormat="1" ht="15.75">
      <c r="A9" s="32" t="s">
        <v>70</v>
      </c>
      <c r="B9" s="33" t="s">
        <v>19</v>
      </c>
      <c r="C9" s="34" t="s">
        <v>19</v>
      </c>
      <c r="D9" s="35" t="s">
        <v>19</v>
      </c>
      <c r="E9" s="35" t="s">
        <v>19</v>
      </c>
      <c r="F9" s="36" t="s">
        <v>19</v>
      </c>
      <c r="G9" s="36" t="s">
        <v>19</v>
      </c>
      <c r="H9" s="37">
        <f>I9+J9</f>
        <v>49946.76</v>
      </c>
      <c r="I9" s="37">
        <v>49946.76</v>
      </c>
      <c r="J9" s="37"/>
      <c r="K9" s="37">
        <f>L9+M9</f>
        <v>0</v>
      </c>
      <c r="L9" s="37">
        <f>I317</f>
        <v>0</v>
      </c>
      <c r="M9" s="37">
        <f>J317</f>
        <v>0</v>
      </c>
      <c r="N9" s="37">
        <f>O9+P9</f>
        <v>0</v>
      </c>
      <c r="O9" s="37">
        <f>L317</f>
        <v>0</v>
      </c>
      <c r="P9" s="37">
        <f>M317</f>
        <v>0</v>
      </c>
    </row>
    <row r="10" spans="1:16" s="22" customFormat="1" ht="31.5">
      <c r="A10" s="43" t="s">
        <v>15</v>
      </c>
      <c r="B10" s="44" t="s">
        <v>19</v>
      </c>
      <c r="C10" s="45" t="s">
        <v>19</v>
      </c>
      <c r="D10" s="46" t="s">
        <v>19</v>
      </c>
      <c r="E10" s="46" t="s">
        <v>19</v>
      </c>
      <c r="F10" s="47" t="s">
        <v>19</v>
      </c>
      <c r="G10" s="47" t="s">
        <v>19</v>
      </c>
      <c r="H10" s="48">
        <f>H11+H14+H35+H29+H38</f>
        <v>2770841.73</v>
      </c>
      <c r="I10" s="48">
        <f>I11+I14+I35+I29+I38</f>
        <v>2770841.73</v>
      </c>
      <c r="J10" s="48">
        <f aca="true" t="shared" si="0" ref="J10:P10">J11+J14+J35+J29+J38</f>
        <v>0</v>
      </c>
      <c r="K10" s="48">
        <f t="shared" si="0"/>
        <v>0</v>
      </c>
      <c r="L10" s="48">
        <f t="shared" si="0"/>
        <v>0</v>
      </c>
      <c r="M10" s="48">
        <f t="shared" si="0"/>
        <v>0</v>
      </c>
      <c r="N10" s="48">
        <f t="shared" si="0"/>
        <v>0</v>
      </c>
      <c r="O10" s="48">
        <f t="shared" si="0"/>
        <v>0</v>
      </c>
      <c r="P10" s="48">
        <f t="shared" si="0"/>
        <v>0</v>
      </c>
    </row>
    <row r="11" spans="1:16" s="29" customFormat="1" ht="78.75">
      <c r="A11" s="23" t="s">
        <v>23</v>
      </c>
      <c r="B11" s="24" t="s">
        <v>19</v>
      </c>
      <c r="C11" s="25" t="s">
        <v>19</v>
      </c>
      <c r="D11" s="26" t="s">
        <v>19</v>
      </c>
      <c r="E11" s="26" t="s">
        <v>19</v>
      </c>
      <c r="F11" s="27" t="s">
        <v>19</v>
      </c>
      <c r="G11" s="27" t="s">
        <v>19</v>
      </c>
      <c r="H11" s="28">
        <f>H12+H13</f>
        <v>2728325.73</v>
      </c>
      <c r="I11" s="28">
        <f>I12+I13</f>
        <v>2728325.73</v>
      </c>
      <c r="J11" s="28">
        <f aca="true" t="shared" si="1" ref="J11:P11">J12+J13</f>
        <v>0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f t="shared" si="1"/>
        <v>0</v>
      </c>
      <c r="P11" s="28">
        <f t="shared" si="1"/>
        <v>0</v>
      </c>
    </row>
    <row r="12" spans="1:16" ht="31.5">
      <c r="A12" s="3" t="s">
        <v>20</v>
      </c>
      <c r="B12" s="6" t="s">
        <v>19</v>
      </c>
      <c r="C12" s="7" t="s">
        <v>19</v>
      </c>
      <c r="D12" s="8" t="s">
        <v>19</v>
      </c>
      <c r="E12" s="8" t="s">
        <v>19</v>
      </c>
      <c r="F12" s="4">
        <v>0</v>
      </c>
      <c r="G12" s="42" t="s">
        <v>86</v>
      </c>
      <c r="H12" s="5">
        <f>H65+H40+H52+H86+H104+H116</f>
        <v>2347655.73</v>
      </c>
      <c r="I12" s="5">
        <f>I65+I40+I52+I86+I104+I116</f>
        <v>2347655.73</v>
      </c>
      <c r="J12" s="5">
        <f aca="true" t="shared" si="2" ref="J12:P12">J65+J40+J52+J86+J104+J116</f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5">
        <f t="shared" si="2"/>
        <v>0</v>
      </c>
      <c r="O12" s="5">
        <f t="shared" si="2"/>
        <v>0</v>
      </c>
      <c r="P12" s="5">
        <f t="shared" si="2"/>
        <v>0</v>
      </c>
    </row>
    <row r="13" spans="1:16" ht="242.25" customHeight="1">
      <c r="A13" s="3" t="s">
        <v>21</v>
      </c>
      <c r="B13" s="6" t="s">
        <v>19</v>
      </c>
      <c r="C13" s="7" t="s">
        <v>19</v>
      </c>
      <c r="D13" s="8" t="s">
        <v>19</v>
      </c>
      <c r="E13" s="8" t="s">
        <v>19</v>
      </c>
      <c r="F13" s="4">
        <v>0</v>
      </c>
      <c r="G13" s="77" t="s">
        <v>85</v>
      </c>
      <c r="H13" s="5">
        <f>H74+H94</f>
        <v>380670</v>
      </c>
      <c r="I13" s="5">
        <f aca="true" t="shared" si="3" ref="I13:P13">I74+I94</f>
        <v>380670</v>
      </c>
      <c r="J13" s="5">
        <f t="shared" si="3"/>
        <v>0</v>
      </c>
      <c r="K13" s="5">
        <f t="shared" si="3"/>
        <v>0</v>
      </c>
      <c r="L13" s="5">
        <f t="shared" si="3"/>
        <v>0</v>
      </c>
      <c r="M13" s="5">
        <f t="shared" si="3"/>
        <v>0</v>
      </c>
      <c r="N13" s="5">
        <f t="shared" si="3"/>
        <v>0</v>
      </c>
      <c r="O13" s="5">
        <f t="shared" si="3"/>
        <v>0</v>
      </c>
      <c r="P13" s="5">
        <f t="shared" si="3"/>
        <v>0</v>
      </c>
    </row>
    <row r="14" spans="1:16" s="29" customFormat="1" ht="31.5" hidden="1">
      <c r="A14" s="23" t="s">
        <v>26</v>
      </c>
      <c r="B14" s="24" t="s">
        <v>19</v>
      </c>
      <c r="C14" s="25" t="s">
        <v>19</v>
      </c>
      <c r="D14" s="26" t="s">
        <v>19</v>
      </c>
      <c r="E14" s="26" t="s">
        <v>19</v>
      </c>
      <c r="F14" s="27" t="s">
        <v>19</v>
      </c>
      <c r="G14" s="27" t="s">
        <v>19</v>
      </c>
      <c r="H14" s="28">
        <f>H15+H22+H23+H24+H27+H28+H25+H26</f>
        <v>0</v>
      </c>
      <c r="I14" s="28">
        <f>I15+I22+I23+I24+I27+I28+I25+I26</f>
        <v>0</v>
      </c>
      <c r="J14" s="28">
        <f aca="true" t="shared" si="4" ref="J14:P14">J15+J22+J23+J24+J27+J28+J25</f>
        <v>0</v>
      </c>
      <c r="K14" s="28">
        <f t="shared" si="4"/>
        <v>0</v>
      </c>
      <c r="L14" s="28">
        <f t="shared" si="4"/>
        <v>0</v>
      </c>
      <c r="M14" s="28">
        <f t="shared" si="4"/>
        <v>0</v>
      </c>
      <c r="N14" s="28">
        <f t="shared" si="4"/>
        <v>0</v>
      </c>
      <c r="O14" s="28">
        <f t="shared" si="4"/>
        <v>0</v>
      </c>
      <c r="P14" s="28">
        <f t="shared" si="4"/>
        <v>0</v>
      </c>
    </row>
    <row r="15" spans="1:16" s="22" customFormat="1" ht="47.25" hidden="1">
      <c r="A15" s="16" t="s">
        <v>24</v>
      </c>
      <c r="B15" s="17" t="s">
        <v>19</v>
      </c>
      <c r="C15" s="18" t="s">
        <v>19</v>
      </c>
      <c r="D15" s="19" t="s">
        <v>19</v>
      </c>
      <c r="E15" s="19" t="s">
        <v>19</v>
      </c>
      <c r="F15" s="20">
        <v>0</v>
      </c>
      <c r="G15" s="20">
        <v>50100</v>
      </c>
      <c r="H15" s="21">
        <f>SUM(H16:H21)</f>
        <v>0</v>
      </c>
      <c r="I15" s="21">
        <f>SUM(I16:I21)</f>
        <v>0</v>
      </c>
      <c r="J15" s="21">
        <f aca="true" t="shared" si="5" ref="J15:P15">SUM(J16:J21)</f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</row>
    <row r="16" spans="1:16" ht="15.75" hidden="1">
      <c r="A16" s="3" t="s">
        <v>22</v>
      </c>
      <c r="B16" s="6" t="s">
        <v>19</v>
      </c>
      <c r="C16" s="7" t="s">
        <v>19</v>
      </c>
      <c r="D16" s="8" t="s">
        <v>19</v>
      </c>
      <c r="E16" s="8" t="s">
        <v>19</v>
      </c>
      <c r="F16" s="4">
        <v>0</v>
      </c>
      <c r="G16" s="4">
        <v>10100</v>
      </c>
      <c r="H16" s="5">
        <f>H128+H134+H136</f>
        <v>0</v>
      </c>
      <c r="I16" s="5">
        <f aca="true" t="shared" si="6" ref="I16:P16">I128+I134+I136</f>
        <v>0</v>
      </c>
      <c r="J16" s="5">
        <f t="shared" si="6"/>
        <v>0</v>
      </c>
      <c r="K16" s="5">
        <f t="shared" si="6"/>
        <v>0</v>
      </c>
      <c r="L16" s="5">
        <f t="shared" si="6"/>
        <v>0</v>
      </c>
      <c r="M16" s="5">
        <f t="shared" si="6"/>
        <v>0</v>
      </c>
      <c r="N16" s="5">
        <f t="shared" si="6"/>
        <v>0</v>
      </c>
      <c r="O16" s="5">
        <f t="shared" si="6"/>
        <v>0</v>
      </c>
      <c r="P16" s="5">
        <f t="shared" si="6"/>
        <v>0</v>
      </c>
    </row>
    <row r="17" spans="1:16" ht="31.5" hidden="1">
      <c r="A17" s="3" t="s">
        <v>30</v>
      </c>
      <c r="B17" s="6" t="s">
        <v>19</v>
      </c>
      <c r="C17" s="7" t="s">
        <v>19</v>
      </c>
      <c r="D17" s="8" t="s">
        <v>19</v>
      </c>
      <c r="E17" s="8" t="s">
        <v>19</v>
      </c>
      <c r="F17" s="4">
        <v>0</v>
      </c>
      <c r="G17" s="4">
        <v>60100</v>
      </c>
      <c r="H17" s="5">
        <f>H138+H141+H144+H147+H153</f>
        <v>0</v>
      </c>
      <c r="I17" s="5">
        <f>I138+I141+I144+I147+I153</f>
        <v>0</v>
      </c>
      <c r="J17" s="5">
        <f aca="true" t="shared" si="7" ref="J17:P17">J138+J141+J144+J147+J150+J153</f>
        <v>0</v>
      </c>
      <c r="K17" s="5">
        <f t="shared" si="7"/>
        <v>0</v>
      </c>
      <c r="L17" s="5">
        <f t="shared" si="7"/>
        <v>0</v>
      </c>
      <c r="M17" s="5">
        <f t="shared" si="7"/>
        <v>0</v>
      </c>
      <c r="N17" s="5">
        <f t="shared" si="7"/>
        <v>0</v>
      </c>
      <c r="O17" s="5">
        <f t="shared" si="7"/>
        <v>0</v>
      </c>
      <c r="P17" s="5">
        <f t="shared" si="7"/>
        <v>0</v>
      </c>
    </row>
    <row r="18" spans="1:16" ht="31.5" hidden="1">
      <c r="A18" s="3" t="s">
        <v>28</v>
      </c>
      <c r="B18" s="6" t="s">
        <v>19</v>
      </c>
      <c r="C18" s="8" t="s">
        <v>19</v>
      </c>
      <c r="D18" s="8" t="s">
        <v>19</v>
      </c>
      <c r="E18" s="8" t="s">
        <v>19</v>
      </c>
      <c r="F18" s="4">
        <v>0</v>
      </c>
      <c r="G18" s="4">
        <v>60100</v>
      </c>
      <c r="H18" s="5">
        <f>H156+H160+H164</f>
        <v>0</v>
      </c>
      <c r="I18" s="5">
        <f>I156+I160+I164</f>
        <v>0</v>
      </c>
      <c r="J18" s="5">
        <f aca="true" t="shared" si="8" ref="J18:P18">J156+J160</f>
        <v>0</v>
      </c>
      <c r="K18" s="5">
        <f t="shared" si="8"/>
        <v>0</v>
      </c>
      <c r="L18" s="5">
        <f t="shared" si="8"/>
        <v>0</v>
      </c>
      <c r="M18" s="5">
        <f t="shared" si="8"/>
        <v>0</v>
      </c>
      <c r="N18" s="5">
        <f t="shared" si="8"/>
        <v>0</v>
      </c>
      <c r="O18" s="5">
        <f t="shared" si="8"/>
        <v>0</v>
      </c>
      <c r="P18" s="5">
        <f t="shared" si="8"/>
        <v>0</v>
      </c>
    </row>
    <row r="19" spans="1:16" ht="63" hidden="1">
      <c r="A19" s="3" t="s">
        <v>25</v>
      </c>
      <c r="B19" s="6" t="s">
        <v>19</v>
      </c>
      <c r="C19" s="7" t="s">
        <v>19</v>
      </c>
      <c r="D19" s="8" t="s">
        <v>19</v>
      </c>
      <c r="E19" s="8" t="s">
        <v>19</v>
      </c>
      <c r="F19" s="4">
        <v>0</v>
      </c>
      <c r="G19" s="4">
        <v>60100</v>
      </c>
      <c r="H19" s="5">
        <f>H185+H178+H171</f>
        <v>0</v>
      </c>
      <c r="I19" s="5">
        <f>I185+I178+I171</f>
        <v>0</v>
      </c>
      <c r="J19" s="5">
        <f aca="true" t="shared" si="9" ref="J19:P19">J185+J178+J171+J164</f>
        <v>0</v>
      </c>
      <c r="K19" s="5">
        <f t="shared" si="9"/>
        <v>0</v>
      </c>
      <c r="L19" s="5">
        <f t="shared" si="9"/>
        <v>0</v>
      </c>
      <c r="M19" s="5">
        <f t="shared" si="9"/>
        <v>0</v>
      </c>
      <c r="N19" s="5">
        <f t="shared" si="9"/>
        <v>0</v>
      </c>
      <c r="O19" s="5">
        <f t="shared" si="9"/>
        <v>0</v>
      </c>
      <c r="P19" s="5">
        <f t="shared" si="9"/>
        <v>0</v>
      </c>
    </row>
    <row r="20" spans="1:16" ht="94.5" hidden="1">
      <c r="A20" s="3" t="s">
        <v>29</v>
      </c>
      <c r="B20" s="6" t="s">
        <v>19</v>
      </c>
      <c r="C20" s="7" t="s">
        <v>19</v>
      </c>
      <c r="D20" s="8" t="s">
        <v>19</v>
      </c>
      <c r="E20" s="8" t="s">
        <v>19</v>
      </c>
      <c r="F20" s="4">
        <v>0</v>
      </c>
      <c r="G20" s="4">
        <v>10100</v>
      </c>
      <c r="H20" s="5">
        <f>H192</f>
        <v>0</v>
      </c>
      <c r="I20" s="5">
        <f>I192</f>
        <v>0</v>
      </c>
      <c r="J20" s="5">
        <f aca="true" t="shared" si="10" ref="J20:P20">J192</f>
        <v>0</v>
      </c>
      <c r="K20" s="5">
        <f t="shared" si="10"/>
        <v>0</v>
      </c>
      <c r="L20" s="5">
        <f t="shared" si="10"/>
        <v>0</v>
      </c>
      <c r="M20" s="5">
        <f t="shared" si="10"/>
        <v>0</v>
      </c>
      <c r="N20" s="5">
        <f t="shared" si="10"/>
        <v>0</v>
      </c>
      <c r="O20" s="5">
        <f t="shared" si="10"/>
        <v>0</v>
      </c>
      <c r="P20" s="5">
        <f t="shared" si="10"/>
        <v>0</v>
      </c>
    </row>
    <row r="21" spans="1:16" ht="78.75" hidden="1">
      <c r="A21" s="3" t="s">
        <v>27</v>
      </c>
      <c r="B21" s="6" t="s">
        <v>19</v>
      </c>
      <c r="C21" s="7" t="s">
        <v>19</v>
      </c>
      <c r="D21" s="8" t="s">
        <v>19</v>
      </c>
      <c r="E21" s="8" t="s">
        <v>19</v>
      </c>
      <c r="F21" s="4">
        <v>0</v>
      </c>
      <c r="G21" s="4">
        <v>10100</v>
      </c>
      <c r="H21" s="5">
        <f>H194</f>
        <v>0</v>
      </c>
      <c r="I21" s="5">
        <f>I194</f>
        <v>0</v>
      </c>
      <c r="J21" s="5">
        <f aca="true" t="shared" si="11" ref="J21:P21">J194</f>
        <v>0</v>
      </c>
      <c r="K21" s="5">
        <f t="shared" si="11"/>
        <v>0</v>
      </c>
      <c r="L21" s="5">
        <f t="shared" si="11"/>
        <v>0</v>
      </c>
      <c r="M21" s="5">
        <f t="shared" si="11"/>
        <v>0</v>
      </c>
      <c r="N21" s="5">
        <f t="shared" si="11"/>
        <v>0</v>
      </c>
      <c r="O21" s="5">
        <f t="shared" si="11"/>
        <v>0</v>
      </c>
      <c r="P21" s="5">
        <f t="shared" si="11"/>
        <v>0</v>
      </c>
    </row>
    <row r="22" spans="1:16" s="22" customFormat="1" ht="110.25" hidden="1">
      <c r="A22" s="16" t="s">
        <v>32</v>
      </c>
      <c r="B22" s="17" t="s">
        <v>19</v>
      </c>
      <c r="C22" s="18" t="s">
        <v>19</v>
      </c>
      <c r="D22" s="19" t="s">
        <v>19</v>
      </c>
      <c r="E22" s="19" t="s">
        <v>19</v>
      </c>
      <c r="F22" s="20">
        <v>0</v>
      </c>
      <c r="G22" s="20">
        <v>10201</v>
      </c>
      <c r="H22" s="21">
        <f>H201+H199</f>
        <v>0</v>
      </c>
      <c r="I22" s="21">
        <f>I201+I199</f>
        <v>0</v>
      </c>
      <c r="J22" s="21">
        <f aca="true" t="shared" si="12" ref="J22:P22">J201+J199</f>
        <v>0</v>
      </c>
      <c r="K22" s="21">
        <f t="shared" si="12"/>
        <v>0</v>
      </c>
      <c r="L22" s="21">
        <f t="shared" si="12"/>
        <v>0</v>
      </c>
      <c r="M22" s="21">
        <f t="shared" si="12"/>
        <v>0</v>
      </c>
      <c r="N22" s="21">
        <f t="shared" si="12"/>
        <v>0</v>
      </c>
      <c r="O22" s="21">
        <f t="shared" si="12"/>
        <v>0</v>
      </c>
      <c r="P22" s="21">
        <f t="shared" si="12"/>
        <v>0</v>
      </c>
    </row>
    <row r="23" spans="1:16" s="22" customFormat="1" ht="93" customHeight="1" hidden="1">
      <c r="A23" s="16" t="s">
        <v>31</v>
      </c>
      <c r="B23" s="17" t="s">
        <v>19</v>
      </c>
      <c r="C23" s="18" t="s">
        <v>19</v>
      </c>
      <c r="D23" s="19" t="s">
        <v>19</v>
      </c>
      <c r="E23" s="19" t="s">
        <v>19</v>
      </c>
      <c r="F23" s="20">
        <v>0</v>
      </c>
      <c r="G23" s="20" t="s">
        <v>87</v>
      </c>
      <c r="H23" s="21">
        <f>H203+H206</f>
        <v>0</v>
      </c>
      <c r="I23" s="21">
        <f>I203+I206</f>
        <v>0</v>
      </c>
      <c r="J23" s="21">
        <f aca="true" t="shared" si="13" ref="J23:P23">J203+J206</f>
        <v>0</v>
      </c>
      <c r="K23" s="21">
        <f t="shared" si="13"/>
        <v>0</v>
      </c>
      <c r="L23" s="21">
        <f t="shared" si="13"/>
        <v>0</v>
      </c>
      <c r="M23" s="21">
        <f t="shared" si="13"/>
        <v>0</v>
      </c>
      <c r="N23" s="21">
        <f t="shared" si="13"/>
        <v>0</v>
      </c>
      <c r="O23" s="21">
        <f t="shared" si="13"/>
        <v>0</v>
      </c>
      <c r="P23" s="21">
        <f t="shared" si="13"/>
        <v>0</v>
      </c>
    </row>
    <row r="24" spans="1:16" s="22" customFormat="1" ht="78.75" customHeight="1" hidden="1">
      <c r="A24" s="16" t="s">
        <v>80</v>
      </c>
      <c r="B24" s="17" t="s">
        <v>19</v>
      </c>
      <c r="C24" s="18" t="s">
        <v>19</v>
      </c>
      <c r="D24" s="19" t="s">
        <v>19</v>
      </c>
      <c r="E24" s="19" t="s">
        <v>19</v>
      </c>
      <c r="F24" s="20">
        <v>0</v>
      </c>
      <c r="G24" s="20">
        <v>20271</v>
      </c>
      <c r="H24" s="21">
        <f>H150</f>
        <v>0</v>
      </c>
      <c r="I24" s="21">
        <f>I150</f>
        <v>0</v>
      </c>
      <c r="J24" s="21">
        <f aca="true" t="shared" si="14" ref="J24:P24">J214+J215+J210+J211</f>
        <v>0</v>
      </c>
      <c r="K24" s="21">
        <f t="shared" si="14"/>
        <v>0</v>
      </c>
      <c r="L24" s="21">
        <f t="shared" si="14"/>
        <v>0</v>
      </c>
      <c r="M24" s="21">
        <f t="shared" si="14"/>
        <v>0</v>
      </c>
      <c r="N24" s="21">
        <f t="shared" si="14"/>
        <v>0</v>
      </c>
      <c r="O24" s="21">
        <f t="shared" si="14"/>
        <v>0</v>
      </c>
      <c r="P24" s="21">
        <f t="shared" si="14"/>
        <v>0</v>
      </c>
    </row>
    <row r="25" spans="1:16" s="22" customFormat="1" ht="239.25" customHeight="1" hidden="1">
      <c r="A25" s="16" t="s">
        <v>59</v>
      </c>
      <c r="B25" s="17" t="s">
        <v>19</v>
      </c>
      <c r="C25" s="18" t="s">
        <v>19</v>
      </c>
      <c r="D25" s="19" t="s">
        <v>19</v>
      </c>
      <c r="E25" s="19" t="s">
        <v>19</v>
      </c>
      <c r="F25" s="20">
        <v>11602</v>
      </c>
      <c r="G25" s="20">
        <v>110211</v>
      </c>
      <c r="H25" s="21">
        <f>H216+H212</f>
        <v>0</v>
      </c>
      <c r="I25" s="21">
        <f>I216+I212</f>
        <v>0</v>
      </c>
      <c r="J25" s="21">
        <f aca="true" t="shared" si="15" ref="J25:P26">J216+J212</f>
        <v>0</v>
      </c>
      <c r="K25" s="21">
        <f t="shared" si="15"/>
        <v>0</v>
      </c>
      <c r="L25" s="21">
        <f t="shared" si="15"/>
        <v>0</v>
      </c>
      <c r="M25" s="21">
        <f t="shared" si="15"/>
        <v>0</v>
      </c>
      <c r="N25" s="21">
        <f t="shared" si="15"/>
        <v>0</v>
      </c>
      <c r="O25" s="21">
        <f t="shared" si="15"/>
        <v>0</v>
      </c>
      <c r="P25" s="21">
        <f t="shared" si="15"/>
        <v>0</v>
      </c>
    </row>
    <row r="26" spans="1:16" s="22" customFormat="1" ht="83.25" customHeight="1" hidden="1">
      <c r="A26" s="16" t="s">
        <v>79</v>
      </c>
      <c r="B26" s="17" t="s">
        <v>19</v>
      </c>
      <c r="C26" s="17" t="s">
        <v>19</v>
      </c>
      <c r="D26" s="17" t="s">
        <v>19</v>
      </c>
      <c r="E26" s="17" t="s">
        <v>19</v>
      </c>
      <c r="F26" s="20">
        <v>0</v>
      </c>
      <c r="G26" s="20">
        <v>110247</v>
      </c>
      <c r="H26" s="21">
        <f>H217</f>
        <v>0</v>
      </c>
      <c r="I26" s="21">
        <f>I217</f>
        <v>0</v>
      </c>
      <c r="J26" s="21">
        <f t="shared" si="15"/>
        <v>0</v>
      </c>
      <c r="K26" s="21">
        <f>K128+K130</f>
        <v>0</v>
      </c>
      <c r="L26" s="21">
        <f>L217</f>
        <v>0</v>
      </c>
      <c r="M26" s="21">
        <f t="shared" si="15"/>
        <v>0</v>
      </c>
      <c r="N26" s="21">
        <f t="shared" si="15"/>
        <v>0</v>
      </c>
      <c r="O26" s="21">
        <f t="shared" si="15"/>
        <v>0</v>
      </c>
      <c r="P26" s="21">
        <f t="shared" si="15"/>
        <v>0</v>
      </c>
    </row>
    <row r="27" spans="1:16" s="22" customFormat="1" ht="94.5" hidden="1">
      <c r="A27" s="16" t="s">
        <v>33</v>
      </c>
      <c r="B27" s="17" t="s">
        <v>19</v>
      </c>
      <c r="C27" s="18" t="s">
        <v>19</v>
      </c>
      <c r="D27" s="19" t="s">
        <v>19</v>
      </c>
      <c r="E27" s="19" t="s">
        <v>19</v>
      </c>
      <c r="F27" s="20">
        <v>0</v>
      </c>
      <c r="G27" s="20">
        <v>110212</v>
      </c>
      <c r="H27" s="21">
        <f>H219+H221</f>
        <v>0</v>
      </c>
      <c r="I27" s="21">
        <f>I219+I221</f>
        <v>0</v>
      </c>
      <c r="J27" s="21">
        <f aca="true" t="shared" si="16" ref="J27:P27">J219+J221</f>
        <v>0</v>
      </c>
      <c r="K27" s="21">
        <f t="shared" si="16"/>
        <v>0</v>
      </c>
      <c r="L27" s="21">
        <f t="shared" si="16"/>
        <v>0</v>
      </c>
      <c r="M27" s="21">
        <f t="shared" si="16"/>
        <v>0</v>
      </c>
      <c r="N27" s="21">
        <f t="shared" si="16"/>
        <v>0</v>
      </c>
      <c r="O27" s="21">
        <f t="shared" si="16"/>
        <v>0</v>
      </c>
      <c r="P27" s="21">
        <f t="shared" si="16"/>
        <v>0</v>
      </c>
    </row>
    <row r="28" spans="1:16" s="22" customFormat="1" ht="220.5" customHeight="1" hidden="1">
      <c r="A28" s="16" t="s">
        <v>21</v>
      </c>
      <c r="B28" s="17" t="s">
        <v>19</v>
      </c>
      <c r="C28" s="18" t="s">
        <v>19</v>
      </c>
      <c r="D28" s="19" t="s">
        <v>19</v>
      </c>
      <c r="E28" s="19" t="s">
        <v>19</v>
      </c>
      <c r="F28" s="20">
        <v>0</v>
      </c>
      <c r="G28" s="20">
        <v>110307</v>
      </c>
      <c r="H28" s="21">
        <f aca="true" t="shared" si="17" ref="H28:P28">H130+H132</f>
        <v>0</v>
      </c>
      <c r="I28" s="21">
        <f t="shared" si="17"/>
        <v>0</v>
      </c>
      <c r="J28" s="21">
        <f t="shared" si="17"/>
        <v>0</v>
      </c>
      <c r="K28" s="21">
        <f t="shared" si="17"/>
        <v>0</v>
      </c>
      <c r="L28" s="21">
        <f t="shared" si="17"/>
        <v>0</v>
      </c>
      <c r="M28" s="21">
        <f t="shared" si="17"/>
        <v>0</v>
      </c>
      <c r="N28" s="21">
        <f t="shared" si="17"/>
        <v>0</v>
      </c>
      <c r="O28" s="21">
        <f t="shared" si="17"/>
        <v>0</v>
      </c>
      <c r="P28" s="21">
        <f t="shared" si="17"/>
        <v>0</v>
      </c>
    </row>
    <row r="29" spans="1:16" s="29" customFormat="1" ht="31.5" hidden="1">
      <c r="A29" s="23" t="s">
        <v>34</v>
      </c>
      <c r="B29" s="24" t="s">
        <v>19</v>
      </c>
      <c r="C29" s="25" t="s">
        <v>19</v>
      </c>
      <c r="D29" s="26" t="s">
        <v>19</v>
      </c>
      <c r="E29" s="26" t="s">
        <v>19</v>
      </c>
      <c r="F29" s="27" t="s">
        <v>19</v>
      </c>
      <c r="G29" s="27" t="s">
        <v>19</v>
      </c>
      <c r="H29" s="28">
        <f>H30+H34</f>
        <v>0</v>
      </c>
      <c r="I29" s="28">
        <f aca="true" t="shared" si="18" ref="I29:P29">I30+I34</f>
        <v>0</v>
      </c>
      <c r="J29" s="28">
        <f t="shared" si="18"/>
        <v>0</v>
      </c>
      <c r="K29" s="28">
        <f t="shared" si="18"/>
        <v>0</v>
      </c>
      <c r="L29" s="28">
        <f t="shared" si="18"/>
        <v>0</v>
      </c>
      <c r="M29" s="28">
        <f t="shared" si="18"/>
        <v>0</v>
      </c>
      <c r="N29" s="28">
        <f t="shared" si="18"/>
        <v>0</v>
      </c>
      <c r="O29" s="28">
        <f t="shared" si="18"/>
        <v>0</v>
      </c>
      <c r="P29" s="28">
        <f t="shared" si="18"/>
        <v>0</v>
      </c>
    </row>
    <row r="30" spans="1:16" s="22" customFormat="1" ht="47.25" hidden="1">
      <c r="A30" s="16" t="s">
        <v>24</v>
      </c>
      <c r="B30" s="17" t="s">
        <v>19</v>
      </c>
      <c r="C30" s="18" t="s">
        <v>19</v>
      </c>
      <c r="D30" s="19" t="s">
        <v>19</v>
      </c>
      <c r="E30" s="19" t="s">
        <v>19</v>
      </c>
      <c r="F30" s="20">
        <v>0</v>
      </c>
      <c r="G30" s="20">
        <v>10100</v>
      </c>
      <c r="H30" s="21">
        <f>SUM(H31:H33)</f>
        <v>0</v>
      </c>
      <c r="I30" s="21">
        <f aca="true" t="shared" si="19" ref="I30:P30">SUM(I31:I33)</f>
        <v>0</v>
      </c>
      <c r="J30" s="21">
        <f t="shared" si="19"/>
        <v>0</v>
      </c>
      <c r="K30" s="21">
        <f t="shared" si="19"/>
        <v>0</v>
      </c>
      <c r="L30" s="21">
        <f t="shared" si="19"/>
        <v>0</v>
      </c>
      <c r="M30" s="21">
        <f t="shared" si="19"/>
        <v>0</v>
      </c>
      <c r="N30" s="21">
        <f t="shared" si="19"/>
        <v>0</v>
      </c>
      <c r="O30" s="21">
        <f t="shared" si="19"/>
        <v>0</v>
      </c>
      <c r="P30" s="21">
        <f t="shared" si="19"/>
        <v>0</v>
      </c>
    </row>
    <row r="31" spans="1:16" ht="63" hidden="1">
      <c r="A31" s="3" t="s">
        <v>25</v>
      </c>
      <c r="B31" s="6" t="s">
        <v>19</v>
      </c>
      <c r="C31" s="8" t="s">
        <v>19</v>
      </c>
      <c r="D31" s="8" t="s">
        <v>19</v>
      </c>
      <c r="E31" s="8" t="s">
        <v>19</v>
      </c>
      <c r="F31" s="4">
        <v>0</v>
      </c>
      <c r="G31" s="4">
        <v>10100</v>
      </c>
      <c r="H31" s="5">
        <f>H223</f>
        <v>0</v>
      </c>
      <c r="I31" s="5">
        <f>I223</f>
        <v>0</v>
      </c>
      <c r="J31" s="5">
        <f aca="true" t="shared" si="20" ref="J31:P31">J223</f>
        <v>0</v>
      </c>
      <c r="K31" s="5">
        <f t="shared" si="20"/>
        <v>0</v>
      </c>
      <c r="L31" s="5">
        <f t="shared" si="20"/>
        <v>0</v>
      </c>
      <c r="M31" s="5">
        <f t="shared" si="20"/>
        <v>0</v>
      </c>
      <c r="N31" s="5">
        <f t="shared" si="20"/>
        <v>0</v>
      </c>
      <c r="O31" s="5">
        <f t="shared" si="20"/>
        <v>0</v>
      </c>
      <c r="P31" s="5">
        <f t="shared" si="20"/>
        <v>0</v>
      </c>
    </row>
    <row r="32" spans="1:16" ht="78.75" hidden="1">
      <c r="A32" s="3" t="s">
        <v>35</v>
      </c>
      <c r="B32" s="6" t="s">
        <v>19</v>
      </c>
      <c r="C32" s="8" t="s">
        <v>19</v>
      </c>
      <c r="D32" s="8" t="s">
        <v>19</v>
      </c>
      <c r="E32" s="8" t="s">
        <v>19</v>
      </c>
      <c r="F32" s="4">
        <v>0</v>
      </c>
      <c r="G32" s="4">
        <v>10100</v>
      </c>
      <c r="H32" s="5">
        <f>H226</f>
        <v>0</v>
      </c>
      <c r="I32" s="5">
        <f>I226</f>
        <v>0</v>
      </c>
      <c r="J32" s="5">
        <f aca="true" t="shared" si="21" ref="J32:P32">J226</f>
        <v>0</v>
      </c>
      <c r="K32" s="5">
        <f t="shared" si="21"/>
        <v>0</v>
      </c>
      <c r="L32" s="5">
        <f t="shared" si="21"/>
        <v>0</v>
      </c>
      <c r="M32" s="5">
        <f t="shared" si="21"/>
        <v>0</v>
      </c>
      <c r="N32" s="5">
        <f t="shared" si="21"/>
        <v>0</v>
      </c>
      <c r="O32" s="5">
        <f t="shared" si="21"/>
        <v>0</v>
      </c>
      <c r="P32" s="5">
        <f t="shared" si="21"/>
        <v>0</v>
      </c>
    </row>
    <row r="33" spans="1:16" ht="63" hidden="1">
      <c r="A33" s="3" t="s">
        <v>36</v>
      </c>
      <c r="B33" s="6" t="s">
        <v>19</v>
      </c>
      <c r="C33" s="8" t="s">
        <v>19</v>
      </c>
      <c r="D33" s="8" t="s">
        <v>19</v>
      </c>
      <c r="E33" s="8" t="s">
        <v>19</v>
      </c>
      <c r="F33" s="4">
        <v>0</v>
      </c>
      <c r="G33" s="4">
        <v>10100</v>
      </c>
      <c r="H33" s="5">
        <f>H229+H232</f>
        <v>0</v>
      </c>
      <c r="I33" s="5">
        <f>I229+I232</f>
        <v>0</v>
      </c>
      <c r="J33" s="5">
        <f aca="true" t="shared" si="22" ref="J33:P33">J229+J232</f>
        <v>0</v>
      </c>
      <c r="K33" s="5">
        <f t="shared" si="22"/>
        <v>0</v>
      </c>
      <c r="L33" s="5">
        <f t="shared" si="22"/>
        <v>0</v>
      </c>
      <c r="M33" s="5">
        <f t="shared" si="22"/>
        <v>0</v>
      </c>
      <c r="N33" s="5">
        <f t="shared" si="22"/>
        <v>0</v>
      </c>
      <c r="O33" s="5">
        <f t="shared" si="22"/>
        <v>0</v>
      </c>
      <c r="P33" s="5">
        <f t="shared" si="22"/>
        <v>0</v>
      </c>
    </row>
    <row r="34" spans="1:16" s="22" customFormat="1" ht="78" customHeight="1" hidden="1">
      <c r="A34" s="16" t="s">
        <v>37</v>
      </c>
      <c r="B34" s="17" t="s">
        <v>19</v>
      </c>
      <c r="C34" s="18" t="s">
        <v>19</v>
      </c>
      <c r="D34" s="19" t="s">
        <v>19</v>
      </c>
      <c r="E34" s="19" t="s">
        <v>19</v>
      </c>
      <c r="F34" s="20">
        <v>0</v>
      </c>
      <c r="G34" s="20">
        <v>110270</v>
      </c>
      <c r="H34" s="21">
        <f>H235</f>
        <v>0</v>
      </c>
      <c r="I34" s="21">
        <f>I235</f>
        <v>0</v>
      </c>
      <c r="J34" s="21">
        <f aca="true" t="shared" si="23" ref="J34:P34">J235</f>
        <v>0</v>
      </c>
      <c r="K34" s="21">
        <f t="shared" si="23"/>
        <v>0</v>
      </c>
      <c r="L34" s="21">
        <f t="shared" si="23"/>
        <v>0</v>
      </c>
      <c r="M34" s="21">
        <f t="shared" si="23"/>
        <v>0</v>
      </c>
      <c r="N34" s="21">
        <f t="shared" si="23"/>
        <v>0</v>
      </c>
      <c r="O34" s="21">
        <f t="shared" si="23"/>
        <v>0</v>
      </c>
      <c r="P34" s="21">
        <f t="shared" si="23"/>
        <v>0</v>
      </c>
    </row>
    <row r="35" spans="1:16" s="15" customFormat="1" ht="31.5" hidden="1">
      <c r="A35" s="9" t="s">
        <v>38</v>
      </c>
      <c r="B35" s="10" t="s">
        <v>19</v>
      </c>
      <c r="C35" s="11" t="s">
        <v>19</v>
      </c>
      <c r="D35" s="12" t="s">
        <v>19</v>
      </c>
      <c r="E35" s="12" t="s">
        <v>19</v>
      </c>
      <c r="F35" s="13" t="s">
        <v>19</v>
      </c>
      <c r="G35" s="13" t="s">
        <v>19</v>
      </c>
      <c r="H35" s="14">
        <f>H36+H37</f>
        <v>0</v>
      </c>
      <c r="I35" s="14">
        <f>I36+I37</f>
        <v>0</v>
      </c>
      <c r="J35" s="14">
        <f aca="true" t="shared" si="24" ref="J35:P35">J36+J37</f>
        <v>0</v>
      </c>
      <c r="K35" s="14">
        <f t="shared" si="24"/>
        <v>0</v>
      </c>
      <c r="L35" s="14">
        <f t="shared" si="24"/>
        <v>0</v>
      </c>
      <c r="M35" s="14">
        <f t="shared" si="24"/>
        <v>0</v>
      </c>
      <c r="N35" s="14">
        <f t="shared" si="24"/>
        <v>0</v>
      </c>
      <c r="O35" s="14">
        <f t="shared" si="24"/>
        <v>0</v>
      </c>
      <c r="P35" s="14">
        <f t="shared" si="24"/>
        <v>0</v>
      </c>
    </row>
    <row r="36" spans="1:16" ht="173.25" hidden="1">
      <c r="A36" s="3" t="s">
        <v>40</v>
      </c>
      <c r="B36" s="6" t="s">
        <v>19</v>
      </c>
      <c r="C36" s="7" t="s">
        <v>19</v>
      </c>
      <c r="D36" s="8" t="s">
        <v>19</v>
      </c>
      <c r="E36" s="8" t="s">
        <v>19</v>
      </c>
      <c r="F36" s="4">
        <v>0</v>
      </c>
      <c r="G36" s="4">
        <v>110308</v>
      </c>
      <c r="H36" s="5">
        <f>H238</f>
        <v>0</v>
      </c>
      <c r="I36" s="5">
        <f>I238</f>
        <v>0</v>
      </c>
      <c r="J36" s="5">
        <f aca="true" t="shared" si="25" ref="J36:P36">J238</f>
        <v>0</v>
      </c>
      <c r="K36" s="5">
        <f t="shared" si="25"/>
        <v>0</v>
      </c>
      <c r="L36" s="5">
        <f t="shared" si="25"/>
        <v>0</v>
      </c>
      <c r="M36" s="5">
        <f t="shared" si="25"/>
        <v>0</v>
      </c>
      <c r="N36" s="5">
        <f t="shared" si="25"/>
        <v>0</v>
      </c>
      <c r="O36" s="5">
        <f t="shared" si="25"/>
        <v>0</v>
      </c>
      <c r="P36" s="5">
        <f t="shared" si="25"/>
        <v>0</v>
      </c>
    </row>
    <row r="37" spans="1:16" ht="126" hidden="1">
      <c r="A37" s="3" t="s">
        <v>39</v>
      </c>
      <c r="B37" s="6" t="s">
        <v>19</v>
      </c>
      <c r="C37" s="7" t="s">
        <v>19</v>
      </c>
      <c r="D37" s="8" t="s">
        <v>19</v>
      </c>
      <c r="E37" s="8" t="s">
        <v>19</v>
      </c>
      <c r="F37" s="4">
        <v>0</v>
      </c>
      <c r="G37" s="4">
        <v>110319</v>
      </c>
      <c r="H37" s="5">
        <f>H240</f>
        <v>0</v>
      </c>
      <c r="I37" s="5">
        <f>I240</f>
        <v>0</v>
      </c>
      <c r="J37" s="5">
        <f aca="true" t="shared" si="26" ref="J37:P37">J240</f>
        <v>0</v>
      </c>
      <c r="K37" s="5">
        <f t="shared" si="26"/>
        <v>0</v>
      </c>
      <c r="L37" s="5">
        <f t="shared" si="26"/>
        <v>0</v>
      </c>
      <c r="M37" s="5">
        <f t="shared" si="26"/>
        <v>0</v>
      </c>
      <c r="N37" s="5">
        <f t="shared" si="26"/>
        <v>0</v>
      </c>
      <c r="O37" s="5">
        <f t="shared" si="26"/>
        <v>0</v>
      </c>
      <c r="P37" s="5">
        <f t="shared" si="26"/>
        <v>0</v>
      </c>
    </row>
    <row r="38" spans="1:16" s="15" customFormat="1" ht="31.5">
      <c r="A38" s="9" t="s">
        <v>41</v>
      </c>
      <c r="B38" s="10" t="s">
        <v>19</v>
      </c>
      <c r="C38" s="11" t="s">
        <v>19</v>
      </c>
      <c r="D38" s="12" t="s">
        <v>19</v>
      </c>
      <c r="E38" s="12" t="s">
        <v>19</v>
      </c>
      <c r="F38" s="13" t="s">
        <v>19</v>
      </c>
      <c r="G38" s="13">
        <v>200000</v>
      </c>
      <c r="H38" s="14">
        <f>I38+J38</f>
        <v>42516</v>
      </c>
      <c r="I38" s="14">
        <v>42516</v>
      </c>
      <c r="J38" s="14"/>
      <c r="K38" s="14">
        <f>L38+M38</f>
        <v>0</v>
      </c>
      <c r="L38" s="14"/>
      <c r="M38" s="14"/>
      <c r="N38" s="14">
        <f>O38+P38</f>
        <v>0</v>
      </c>
      <c r="O38" s="14"/>
      <c r="P38" s="14"/>
    </row>
    <row r="39" spans="1:16" s="53" customFormat="1" ht="31.5">
      <c r="A39" s="32" t="s">
        <v>16</v>
      </c>
      <c r="B39" s="49" t="s">
        <v>19</v>
      </c>
      <c r="C39" s="50" t="s">
        <v>19</v>
      </c>
      <c r="D39" s="51" t="s">
        <v>19</v>
      </c>
      <c r="E39" s="51" t="s">
        <v>19</v>
      </c>
      <c r="F39" s="52" t="s">
        <v>19</v>
      </c>
      <c r="G39" s="52" t="s">
        <v>19</v>
      </c>
      <c r="H39" s="37">
        <f>H40+H52+H64+H85+H104+H116+H128+H130+H132+H134+H136+H138+H141+H144+H147+H150+H153+H156+H160+H164+H171+H178+H185+H192+H194+H199+H201+H203+H206+H209+H213+H219+H221+H223+H226+H229+H232+H235+H238+H240+H244+H256+H269+H281+H293+H305+H217</f>
        <v>2820788.49</v>
      </c>
      <c r="I39" s="37">
        <f>I40+I52+I64+I85+I104+I116+I128+I130+I132+I134+I136+I138+I141+I144+I147+I150+I153+I156+I160+I164+I171+I178+I185+I192+I194+I199+I201+I203+I206+I209+I213+I219+I221+I223+I226+I229+I232+I235+I238+I240+I244+I256+I269+I281+I293+I305+I217</f>
        <v>2820788.49</v>
      </c>
      <c r="J39" s="37">
        <f aca="true" t="shared" si="27" ref="J39:P39">J40+J52+J64+J85+J104+J116+J128+J130+J132+J134+J136+J138+J141+J144+J147+J150+J153+J156+J160+J164+J171+J178+J185+J192+J194+J199+J201+J203+J206+J209+J213+J219+J221+J223+J226+J229+J232+J235+J238+J240+J244+J256+J269+J281+J293+J305</f>
        <v>0</v>
      </c>
      <c r="K39" s="37">
        <f t="shared" si="27"/>
        <v>0</v>
      </c>
      <c r="L39" s="37">
        <f t="shared" si="27"/>
        <v>0</v>
      </c>
      <c r="M39" s="37">
        <f t="shared" si="27"/>
        <v>0</v>
      </c>
      <c r="N39" s="37">
        <f t="shared" si="27"/>
        <v>0</v>
      </c>
      <c r="O39" s="37">
        <f t="shared" si="27"/>
        <v>0</v>
      </c>
      <c r="P39" s="37">
        <f t="shared" si="27"/>
        <v>0</v>
      </c>
    </row>
    <row r="40" spans="1:16" s="29" customFormat="1" ht="47.25" hidden="1">
      <c r="A40" s="23" t="s">
        <v>42</v>
      </c>
      <c r="B40" s="54">
        <v>701</v>
      </c>
      <c r="C40" s="55">
        <v>4209901</v>
      </c>
      <c r="D40" s="56">
        <v>25</v>
      </c>
      <c r="E40" s="56"/>
      <c r="F40" s="57"/>
      <c r="G40" s="57">
        <v>10100</v>
      </c>
      <c r="H40" s="28">
        <f>SUM(H41:H51)</f>
        <v>0</v>
      </c>
      <c r="I40" s="28">
        <f aca="true" t="shared" si="28" ref="I40:P40">SUM(I41:I51)</f>
        <v>0</v>
      </c>
      <c r="J40" s="28">
        <f t="shared" si="28"/>
        <v>0</v>
      </c>
      <c r="K40" s="28">
        <f t="shared" si="28"/>
        <v>0</v>
      </c>
      <c r="L40" s="28">
        <f t="shared" si="28"/>
        <v>0</v>
      </c>
      <c r="M40" s="28">
        <f t="shared" si="28"/>
        <v>0</v>
      </c>
      <c r="N40" s="28">
        <f t="shared" si="28"/>
        <v>0</v>
      </c>
      <c r="O40" s="28">
        <f t="shared" si="28"/>
        <v>0</v>
      </c>
      <c r="P40" s="28">
        <f t="shared" si="28"/>
        <v>0</v>
      </c>
    </row>
    <row r="41" spans="1:16" ht="15.75" hidden="1">
      <c r="A41" s="3" t="s">
        <v>43</v>
      </c>
      <c r="B41" s="39">
        <v>701</v>
      </c>
      <c r="C41" s="40">
        <v>4209901</v>
      </c>
      <c r="D41" s="41">
        <v>25</v>
      </c>
      <c r="E41" s="41">
        <v>211</v>
      </c>
      <c r="F41" s="42">
        <v>0</v>
      </c>
      <c r="G41" s="42">
        <v>10100</v>
      </c>
      <c r="H41" s="5">
        <f aca="true" t="shared" si="29" ref="H41:H51">I41+J41</f>
        <v>0</v>
      </c>
      <c r="I41" s="5"/>
      <c r="J41" s="5"/>
      <c r="K41" s="5">
        <f aca="true" t="shared" si="30" ref="K41:K51">L41+M41</f>
        <v>0</v>
      </c>
      <c r="L41" s="5"/>
      <c r="M41" s="5"/>
      <c r="N41" s="5">
        <f aca="true" t="shared" si="31" ref="N41:N51">O41+P41</f>
        <v>0</v>
      </c>
      <c r="O41" s="5"/>
      <c r="P41" s="5"/>
    </row>
    <row r="42" spans="1:16" ht="15.75" hidden="1">
      <c r="A42" s="3" t="s">
        <v>44</v>
      </c>
      <c r="B42" s="39">
        <v>701</v>
      </c>
      <c r="C42" s="40">
        <v>4209901</v>
      </c>
      <c r="D42" s="41">
        <v>25</v>
      </c>
      <c r="E42" s="41">
        <v>212</v>
      </c>
      <c r="F42" s="42">
        <v>0</v>
      </c>
      <c r="G42" s="42">
        <v>10100</v>
      </c>
      <c r="H42" s="5">
        <f t="shared" si="29"/>
        <v>0</v>
      </c>
      <c r="I42" s="5"/>
      <c r="J42" s="5"/>
      <c r="K42" s="5">
        <f t="shared" si="30"/>
        <v>0</v>
      </c>
      <c r="L42" s="5"/>
      <c r="M42" s="5"/>
      <c r="N42" s="5">
        <f t="shared" si="31"/>
        <v>0</v>
      </c>
      <c r="O42" s="5"/>
      <c r="P42" s="5"/>
    </row>
    <row r="43" spans="1:16" ht="16.5" customHeight="1" hidden="1">
      <c r="A43" s="3" t="s">
        <v>45</v>
      </c>
      <c r="B43" s="39">
        <v>701</v>
      </c>
      <c r="C43" s="40">
        <v>4209901</v>
      </c>
      <c r="D43" s="41">
        <v>25</v>
      </c>
      <c r="E43" s="41">
        <v>213</v>
      </c>
      <c r="F43" s="42">
        <v>0</v>
      </c>
      <c r="G43" s="42">
        <v>10100</v>
      </c>
      <c r="H43" s="5">
        <f t="shared" si="29"/>
        <v>0</v>
      </c>
      <c r="I43" s="5"/>
      <c r="J43" s="5"/>
      <c r="K43" s="5">
        <f t="shared" si="30"/>
        <v>0</v>
      </c>
      <c r="L43" s="5"/>
      <c r="M43" s="5"/>
      <c r="N43" s="5">
        <f t="shared" si="31"/>
        <v>0</v>
      </c>
      <c r="O43" s="5"/>
      <c r="P43" s="5"/>
    </row>
    <row r="44" spans="1:16" ht="15.75" hidden="1">
      <c r="A44" s="3" t="s">
        <v>46</v>
      </c>
      <c r="B44" s="39">
        <v>701</v>
      </c>
      <c r="C44" s="40">
        <v>4209901</v>
      </c>
      <c r="D44" s="41">
        <v>25</v>
      </c>
      <c r="E44" s="41">
        <v>221</v>
      </c>
      <c r="F44" s="42">
        <v>0</v>
      </c>
      <c r="G44" s="42">
        <v>10100</v>
      </c>
      <c r="H44" s="5">
        <f t="shared" si="29"/>
        <v>0</v>
      </c>
      <c r="I44" s="5"/>
      <c r="J44" s="5"/>
      <c r="K44" s="5">
        <f t="shared" si="30"/>
        <v>0</v>
      </c>
      <c r="L44" s="5"/>
      <c r="M44" s="5"/>
      <c r="N44" s="5">
        <f t="shared" si="31"/>
        <v>0</v>
      </c>
      <c r="O44" s="5"/>
      <c r="P44" s="5"/>
    </row>
    <row r="45" spans="1:16" ht="15.75" hidden="1">
      <c r="A45" s="3" t="s">
        <v>47</v>
      </c>
      <c r="B45" s="39">
        <v>701</v>
      </c>
      <c r="C45" s="40">
        <v>4209901</v>
      </c>
      <c r="D45" s="41">
        <v>25</v>
      </c>
      <c r="E45" s="41">
        <v>222</v>
      </c>
      <c r="F45" s="42">
        <v>0</v>
      </c>
      <c r="G45" s="42">
        <v>10100</v>
      </c>
      <c r="H45" s="5">
        <f t="shared" si="29"/>
        <v>0</v>
      </c>
      <c r="I45" s="5"/>
      <c r="J45" s="5"/>
      <c r="K45" s="5">
        <f t="shared" si="30"/>
        <v>0</v>
      </c>
      <c r="L45" s="5"/>
      <c r="M45" s="5"/>
      <c r="N45" s="5">
        <f t="shared" si="31"/>
        <v>0</v>
      </c>
      <c r="O45" s="5"/>
      <c r="P45" s="5"/>
    </row>
    <row r="46" spans="1:16" ht="15.75" hidden="1">
      <c r="A46" s="3" t="s">
        <v>48</v>
      </c>
      <c r="B46" s="39">
        <v>701</v>
      </c>
      <c r="C46" s="40">
        <v>4209901</v>
      </c>
      <c r="D46" s="41">
        <v>25</v>
      </c>
      <c r="E46" s="41">
        <v>223</v>
      </c>
      <c r="F46" s="42">
        <v>0</v>
      </c>
      <c r="G46" s="42">
        <v>10100</v>
      </c>
      <c r="H46" s="5">
        <f t="shared" si="29"/>
        <v>0</v>
      </c>
      <c r="I46" s="5"/>
      <c r="J46" s="5"/>
      <c r="K46" s="5">
        <f t="shared" si="30"/>
        <v>0</v>
      </c>
      <c r="L46" s="5"/>
      <c r="M46" s="5"/>
      <c r="N46" s="5">
        <f t="shared" si="31"/>
        <v>0</v>
      </c>
      <c r="O46" s="5"/>
      <c r="P46" s="5"/>
    </row>
    <row r="47" spans="1:16" ht="31.5" hidden="1">
      <c r="A47" s="3" t="s">
        <v>49</v>
      </c>
      <c r="B47" s="39">
        <v>701</v>
      </c>
      <c r="C47" s="40">
        <v>4209901</v>
      </c>
      <c r="D47" s="41">
        <v>25</v>
      </c>
      <c r="E47" s="41">
        <v>225</v>
      </c>
      <c r="F47" s="42">
        <v>0</v>
      </c>
      <c r="G47" s="42">
        <v>10100</v>
      </c>
      <c r="H47" s="5">
        <f t="shared" si="29"/>
        <v>0</v>
      </c>
      <c r="I47" s="5"/>
      <c r="J47" s="5"/>
      <c r="K47" s="5">
        <f t="shared" si="30"/>
        <v>0</v>
      </c>
      <c r="L47" s="5"/>
      <c r="M47" s="5"/>
      <c r="N47" s="5">
        <f t="shared" si="31"/>
        <v>0</v>
      </c>
      <c r="O47" s="5"/>
      <c r="P47" s="5"/>
    </row>
    <row r="48" spans="1:16" ht="15.75" hidden="1">
      <c r="A48" s="3" t="s">
        <v>50</v>
      </c>
      <c r="B48" s="39">
        <v>701</v>
      </c>
      <c r="C48" s="40">
        <v>4209901</v>
      </c>
      <c r="D48" s="41">
        <v>25</v>
      </c>
      <c r="E48" s="41">
        <v>226</v>
      </c>
      <c r="F48" s="42">
        <v>0</v>
      </c>
      <c r="G48" s="42">
        <v>10100</v>
      </c>
      <c r="H48" s="5">
        <f t="shared" si="29"/>
        <v>0</v>
      </c>
      <c r="I48" s="5"/>
      <c r="J48" s="5"/>
      <c r="K48" s="5">
        <f t="shared" si="30"/>
        <v>0</v>
      </c>
      <c r="L48" s="5"/>
      <c r="M48" s="5"/>
      <c r="N48" s="5">
        <f t="shared" si="31"/>
        <v>0</v>
      </c>
      <c r="O48" s="5"/>
      <c r="P48" s="5"/>
    </row>
    <row r="49" spans="1:16" ht="47.25" hidden="1">
      <c r="A49" s="3" t="s">
        <v>52</v>
      </c>
      <c r="B49" s="39">
        <v>701</v>
      </c>
      <c r="C49" s="40">
        <v>4209901</v>
      </c>
      <c r="D49" s="41">
        <v>25</v>
      </c>
      <c r="E49" s="41">
        <v>290</v>
      </c>
      <c r="F49" s="42">
        <v>0</v>
      </c>
      <c r="G49" s="42">
        <v>10100</v>
      </c>
      <c r="H49" s="5">
        <f t="shared" si="29"/>
        <v>0</v>
      </c>
      <c r="I49" s="5"/>
      <c r="J49" s="5"/>
      <c r="K49" s="5">
        <f t="shared" si="30"/>
        <v>0</v>
      </c>
      <c r="L49" s="5"/>
      <c r="M49" s="5"/>
      <c r="N49" s="5">
        <f t="shared" si="31"/>
        <v>0</v>
      </c>
      <c r="O49" s="5"/>
      <c r="P49" s="5"/>
    </row>
    <row r="50" spans="1:16" ht="31.5" hidden="1">
      <c r="A50" s="3" t="s">
        <v>51</v>
      </c>
      <c r="B50" s="39">
        <v>701</v>
      </c>
      <c r="C50" s="40">
        <v>4209901</v>
      </c>
      <c r="D50" s="41">
        <v>25</v>
      </c>
      <c r="E50" s="41">
        <v>290</v>
      </c>
      <c r="F50" s="42">
        <v>680100</v>
      </c>
      <c r="G50" s="42">
        <v>10100</v>
      </c>
      <c r="H50" s="5">
        <f t="shared" si="29"/>
        <v>0</v>
      </c>
      <c r="I50" s="5"/>
      <c r="J50" s="5"/>
      <c r="K50" s="5">
        <f t="shared" si="30"/>
        <v>0</v>
      </c>
      <c r="L50" s="5"/>
      <c r="M50" s="5"/>
      <c r="N50" s="5">
        <f t="shared" si="31"/>
        <v>0</v>
      </c>
      <c r="O50" s="5"/>
      <c r="P50" s="5"/>
    </row>
    <row r="51" spans="1:16" ht="31.5" hidden="1">
      <c r="A51" s="3" t="s">
        <v>53</v>
      </c>
      <c r="B51" s="39">
        <v>701</v>
      </c>
      <c r="C51" s="40">
        <v>4209901</v>
      </c>
      <c r="D51" s="41">
        <v>25</v>
      </c>
      <c r="E51" s="41">
        <v>340</v>
      </c>
      <c r="F51" s="42">
        <v>0</v>
      </c>
      <c r="G51" s="42">
        <v>10100</v>
      </c>
      <c r="H51" s="5">
        <f t="shared" si="29"/>
        <v>0</v>
      </c>
      <c r="I51" s="5"/>
      <c r="J51" s="5"/>
      <c r="K51" s="5">
        <f t="shared" si="30"/>
        <v>0</v>
      </c>
      <c r="L51" s="5"/>
      <c r="M51" s="5"/>
      <c r="N51" s="5">
        <f t="shared" si="31"/>
        <v>0</v>
      </c>
      <c r="O51" s="5"/>
      <c r="P51" s="5"/>
    </row>
    <row r="52" spans="1:16" s="29" customFormat="1" ht="47.25" hidden="1">
      <c r="A52" s="23" t="s">
        <v>42</v>
      </c>
      <c r="B52" s="54">
        <v>701</v>
      </c>
      <c r="C52" s="55">
        <v>4209901</v>
      </c>
      <c r="D52" s="56">
        <v>41</v>
      </c>
      <c r="E52" s="56"/>
      <c r="F52" s="57"/>
      <c r="G52" s="57">
        <v>10100</v>
      </c>
      <c r="H52" s="28">
        <f aca="true" t="shared" si="32" ref="H52:P52">SUM(H53:H63)</f>
        <v>0</v>
      </c>
      <c r="I52" s="28">
        <f t="shared" si="32"/>
        <v>0</v>
      </c>
      <c r="J52" s="28">
        <f t="shared" si="32"/>
        <v>0</v>
      </c>
      <c r="K52" s="28">
        <f t="shared" si="32"/>
        <v>0</v>
      </c>
      <c r="L52" s="28">
        <f t="shared" si="32"/>
        <v>0</v>
      </c>
      <c r="M52" s="28">
        <f t="shared" si="32"/>
        <v>0</v>
      </c>
      <c r="N52" s="28">
        <f t="shared" si="32"/>
        <v>0</v>
      </c>
      <c r="O52" s="28">
        <f t="shared" si="32"/>
        <v>0</v>
      </c>
      <c r="P52" s="28">
        <f t="shared" si="32"/>
        <v>0</v>
      </c>
    </row>
    <row r="53" spans="1:16" ht="15.75" hidden="1">
      <c r="A53" s="3" t="s">
        <v>43</v>
      </c>
      <c r="B53" s="39">
        <v>701</v>
      </c>
      <c r="C53" s="40">
        <v>4209901</v>
      </c>
      <c r="D53" s="41">
        <v>41</v>
      </c>
      <c r="E53" s="41">
        <v>211</v>
      </c>
      <c r="F53" s="42">
        <v>0</v>
      </c>
      <c r="G53" s="42">
        <v>10100</v>
      </c>
      <c r="H53" s="5">
        <f aca="true" t="shared" si="33" ref="H53:H63">I53+J53</f>
        <v>0</v>
      </c>
      <c r="I53" s="5"/>
      <c r="J53" s="5"/>
      <c r="K53" s="5">
        <f aca="true" t="shared" si="34" ref="K53:K63">L53+M53</f>
        <v>0</v>
      </c>
      <c r="L53" s="5"/>
      <c r="M53" s="5"/>
      <c r="N53" s="5">
        <f aca="true" t="shared" si="35" ref="N53:N63">O53+P53</f>
        <v>0</v>
      </c>
      <c r="O53" s="5"/>
      <c r="P53" s="5"/>
    </row>
    <row r="54" spans="1:16" ht="15.75" hidden="1">
      <c r="A54" s="3" t="s">
        <v>44</v>
      </c>
      <c r="B54" s="39">
        <v>701</v>
      </c>
      <c r="C54" s="40">
        <v>4209901</v>
      </c>
      <c r="D54" s="41">
        <v>41</v>
      </c>
      <c r="E54" s="41">
        <v>212</v>
      </c>
      <c r="F54" s="42">
        <v>0</v>
      </c>
      <c r="G54" s="42">
        <v>10100</v>
      </c>
      <c r="H54" s="5">
        <f t="shared" si="33"/>
        <v>0</v>
      </c>
      <c r="I54" s="5"/>
      <c r="J54" s="5"/>
      <c r="K54" s="5">
        <f t="shared" si="34"/>
        <v>0</v>
      </c>
      <c r="L54" s="5"/>
      <c r="M54" s="5"/>
      <c r="N54" s="5">
        <f t="shared" si="35"/>
        <v>0</v>
      </c>
      <c r="O54" s="5"/>
      <c r="P54" s="5"/>
    </row>
    <row r="55" spans="1:16" ht="16.5" customHeight="1" hidden="1">
      <c r="A55" s="3" t="s">
        <v>45</v>
      </c>
      <c r="B55" s="39">
        <v>701</v>
      </c>
      <c r="C55" s="40">
        <v>4209901</v>
      </c>
      <c r="D55" s="41">
        <v>41</v>
      </c>
      <c r="E55" s="41">
        <v>213</v>
      </c>
      <c r="F55" s="42">
        <v>0</v>
      </c>
      <c r="G55" s="42">
        <v>10100</v>
      </c>
      <c r="H55" s="5">
        <f t="shared" si="33"/>
        <v>0</v>
      </c>
      <c r="I55" s="5"/>
      <c r="J55" s="5"/>
      <c r="K55" s="5">
        <f t="shared" si="34"/>
        <v>0</v>
      </c>
      <c r="L55" s="5"/>
      <c r="M55" s="5"/>
      <c r="N55" s="5">
        <f t="shared" si="35"/>
        <v>0</v>
      </c>
      <c r="O55" s="5"/>
      <c r="P55" s="5"/>
    </row>
    <row r="56" spans="1:16" ht="15.75" hidden="1">
      <c r="A56" s="3" t="s">
        <v>46</v>
      </c>
      <c r="B56" s="39">
        <v>701</v>
      </c>
      <c r="C56" s="40">
        <v>4209901</v>
      </c>
      <c r="D56" s="41">
        <v>41</v>
      </c>
      <c r="E56" s="41">
        <v>221</v>
      </c>
      <c r="F56" s="42">
        <v>0</v>
      </c>
      <c r="G56" s="42">
        <v>10100</v>
      </c>
      <c r="H56" s="5">
        <f t="shared" si="33"/>
        <v>0</v>
      </c>
      <c r="I56" s="5"/>
      <c r="J56" s="5"/>
      <c r="K56" s="5">
        <f t="shared" si="34"/>
        <v>0</v>
      </c>
      <c r="L56" s="5"/>
      <c r="M56" s="5"/>
      <c r="N56" s="5">
        <f t="shared" si="35"/>
        <v>0</v>
      </c>
      <c r="O56" s="5"/>
      <c r="P56" s="5"/>
    </row>
    <row r="57" spans="1:16" ht="15.75" hidden="1">
      <c r="A57" s="3" t="s">
        <v>47</v>
      </c>
      <c r="B57" s="39">
        <v>701</v>
      </c>
      <c r="C57" s="40">
        <v>4209901</v>
      </c>
      <c r="D57" s="41">
        <v>41</v>
      </c>
      <c r="E57" s="41">
        <v>222</v>
      </c>
      <c r="F57" s="42">
        <v>0</v>
      </c>
      <c r="G57" s="42">
        <v>10100</v>
      </c>
      <c r="H57" s="5">
        <f t="shared" si="33"/>
        <v>0</v>
      </c>
      <c r="I57" s="5"/>
      <c r="J57" s="5"/>
      <c r="K57" s="5">
        <f t="shared" si="34"/>
        <v>0</v>
      </c>
      <c r="L57" s="5"/>
      <c r="M57" s="5"/>
      <c r="N57" s="5">
        <f t="shared" si="35"/>
        <v>0</v>
      </c>
      <c r="O57" s="5"/>
      <c r="P57" s="5"/>
    </row>
    <row r="58" spans="1:16" ht="15.75" hidden="1">
      <c r="A58" s="3" t="s">
        <v>48</v>
      </c>
      <c r="B58" s="39">
        <v>701</v>
      </c>
      <c r="C58" s="40">
        <v>4209901</v>
      </c>
      <c r="D58" s="41">
        <v>41</v>
      </c>
      <c r="E58" s="41">
        <v>223</v>
      </c>
      <c r="F58" s="42">
        <v>0</v>
      </c>
      <c r="G58" s="42">
        <v>10100</v>
      </c>
      <c r="H58" s="5">
        <f t="shared" si="33"/>
        <v>0</v>
      </c>
      <c r="I58" s="5"/>
      <c r="J58" s="5"/>
      <c r="K58" s="5">
        <f t="shared" si="34"/>
        <v>0</v>
      </c>
      <c r="L58" s="5"/>
      <c r="M58" s="5"/>
      <c r="N58" s="5">
        <f t="shared" si="35"/>
        <v>0</v>
      </c>
      <c r="O58" s="5"/>
      <c r="P58" s="5"/>
    </row>
    <row r="59" spans="1:16" ht="31.5" hidden="1">
      <c r="A59" s="3" t="s">
        <v>49</v>
      </c>
      <c r="B59" s="39">
        <v>701</v>
      </c>
      <c r="C59" s="40">
        <v>4209901</v>
      </c>
      <c r="D59" s="41">
        <v>41</v>
      </c>
      <c r="E59" s="41">
        <v>225</v>
      </c>
      <c r="F59" s="42">
        <v>0</v>
      </c>
      <c r="G59" s="42">
        <v>10100</v>
      </c>
      <c r="H59" s="5">
        <f t="shared" si="33"/>
        <v>0</v>
      </c>
      <c r="I59" s="5"/>
      <c r="J59" s="5"/>
      <c r="K59" s="5">
        <f t="shared" si="34"/>
        <v>0</v>
      </c>
      <c r="L59" s="5"/>
      <c r="M59" s="5"/>
      <c r="N59" s="5">
        <f t="shared" si="35"/>
        <v>0</v>
      </c>
      <c r="O59" s="5"/>
      <c r="P59" s="5"/>
    </row>
    <row r="60" spans="1:16" ht="15.75" hidden="1">
      <c r="A60" s="3" t="s">
        <v>50</v>
      </c>
      <c r="B60" s="39">
        <v>701</v>
      </c>
      <c r="C60" s="40">
        <v>4209901</v>
      </c>
      <c r="D60" s="41">
        <v>41</v>
      </c>
      <c r="E60" s="41">
        <v>226</v>
      </c>
      <c r="F60" s="42">
        <v>0</v>
      </c>
      <c r="G60" s="42">
        <v>10100</v>
      </c>
      <c r="H60" s="5">
        <f t="shared" si="33"/>
        <v>0</v>
      </c>
      <c r="I60" s="5"/>
      <c r="J60" s="5"/>
      <c r="K60" s="5">
        <f t="shared" si="34"/>
        <v>0</v>
      </c>
      <c r="L60" s="5"/>
      <c r="M60" s="5"/>
      <c r="N60" s="5">
        <f t="shared" si="35"/>
        <v>0</v>
      </c>
      <c r="O60" s="5"/>
      <c r="P60" s="5"/>
    </row>
    <row r="61" spans="1:16" ht="47.25" hidden="1">
      <c r="A61" s="3" t="s">
        <v>52</v>
      </c>
      <c r="B61" s="39">
        <v>701</v>
      </c>
      <c r="C61" s="40">
        <v>4209901</v>
      </c>
      <c r="D61" s="41">
        <v>41</v>
      </c>
      <c r="E61" s="41">
        <v>290</v>
      </c>
      <c r="F61" s="42">
        <v>0</v>
      </c>
      <c r="G61" s="42">
        <v>10100</v>
      </c>
      <c r="H61" s="5">
        <f t="shared" si="33"/>
        <v>0</v>
      </c>
      <c r="I61" s="5"/>
      <c r="J61" s="5"/>
      <c r="K61" s="5">
        <f t="shared" si="34"/>
        <v>0</v>
      </c>
      <c r="L61" s="5"/>
      <c r="M61" s="5"/>
      <c r="N61" s="5">
        <f t="shared" si="35"/>
        <v>0</v>
      </c>
      <c r="O61" s="5"/>
      <c r="P61" s="5"/>
    </row>
    <row r="62" spans="1:16" ht="31.5" hidden="1">
      <c r="A62" s="3" t="s">
        <v>51</v>
      </c>
      <c r="B62" s="39">
        <v>701</v>
      </c>
      <c r="C62" s="40">
        <v>4209901</v>
      </c>
      <c r="D62" s="41">
        <v>41</v>
      </c>
      <c r="E62" s="41">
        <v>290</v>
      </c>
      <c r="F62" s="42">
        <v>680100</v>
      </c>
      <c r="G62" s="42">
        <v>10100</v>
      </c>
      <c r="H62" s="5">
        <f t="shared" si="33"/>
        <v>0</v>
      </c>
      <c r="I62" s="5"/>
      <c r="J62" s="5"/>
      <c r="K62" s="5">
        <f t="shared" si="34"/>
        <v>0</v>
      </c>
      <c r="L62" s="5"/>
      <c r="M62" s="5"/>
      <c r="N62" s="5">
        <f t="shared" si="35"/>
        <v>0</v>
      </c>
      <c r="O62" s="5"/>
      <c r="P62" s="5"/>
    </row>
    <row r="63" spans="1:16" ht="31.5" hidden="1">
      <c r="A63" s="3" t="s">
        <v>53</v>
      </c>
      <c r="B63" s="39">
        <v>701</v>
      </c>
      <c r="C63" s="40">
        <v>4209901</v>
      </c>
      <c r="D63" s="41">
        <v>41</v>
      </c>
      <c r="E63" s="41">
        <v>340</v>
      </c>
      <c r="F63" s="42">
        <v>0</v>
      </c>
      <c r="G63" s="42">
        <v>10100</v>
      </c>
      <c r="H63" s="5">
        <f t="shared" si="33"/>
        <v>0</v>
      </c>
      <c r="I63" s="5"/>
      <c r="J63" s="5"/>
      <c r="K63" s="5">
        <f t="shared" si="34"/>
        <v>0</v>
      </c>
      <c r="L63" s="5"/>
      <c r="M63" s="5"/>
      <c r="N63" s="5">
        <f t="shared" si="35"/>
        <v>0</v>
      </c>
      <c r="O63" s="5"/>
      <c r="P63" s="5"/>
    </row>
    <row r="64" spans="1:16" s="29" customFormat="1" ht="47.25">
      <c r="A64" s="23" t="s">
        <v>42</v>
      </c>
      <c r="B64" s="54">
        <v>702</v>
      </c>
      <c r="C64" s="55">
        <v>4219901</v>
      </c>
      <c r="D64" s="56">
        <v>611</v>
      </c>
      <c r="E64" s="56"/>
      <c r="F64" s="57"/>
      <c r="G64" s="57"/>
      <c r="H64" s="28">
        <f>H65+H74</f>
        <v>2728325.73</v>
      </c>
      <c r="I64" s="28">
        <f>I65+I74</f>
        <v>2728325.73</v>
      </c>
      <c r="J64" s="28">
        <f aca="true" t="shared" si="36" ref="J64:P64">J65+J74</f>
        <v>0</v>
      </c>
      <c r="K64" s="28">
        <f t="shared" si="36"/>
        <v>0</v>
      </c>
      <c r="L64" s="28">
        <f t="shared" si="36"/>
        <v>0</v>
      </c>
      <c r="M64" s="28">
        <f t="shared" si="36"/>
        <v>0</v>
      </c>
      <c r="N64" s="28">
        <f t="shared" si="36"/>
        <v>0</v>
      </c>
      <c r="O64" s="28">
        <f t="shared" si="36"/>
        <v>0</v>
      </c>
      <c r="P64" s="28">
        <f t="shared" si="36"/>
        <v>0</v>
      </c>
    </row>
    <row r="65" spans="1:16" s="59" customFormat="1" ht="31.5">
      <c r="A65" s="58" t="s">
        <v>54</v>
      </c>
      <c r="B65" s="67">
        <v>702</v>
      </c>
      <c r="C65" s="68">
        <v>4219901</v>
      </c>
      <c r="D65" s="69">
        <v>611</v>
      </c>
      <c r="E65" s="69"/>
      <c r="F65" s="70">
        <v>0</v>
      </c>
      <c r="G65" s="42" t="s">
        <v>86</v>
      </c>
      <c r="H65" s="21">
        <f>SUM(H66:H73)</f>
        <v>2347655.73</v>
      </c>
      <c r="I65" s="21">
        <f>SUM(I66:I73)</f>
        <v>2347655.73</v>
      </c>
      <c r="J65" s="21">
        <f aca="true" t="shared" si="37" ref="J65:P65">SUM(J66:J73)</f>
        <v>0</v>
      </c>
      <c r="K65" s="21">
        <f t="shared" si="37"/>
        <v>0</v>
      </c>
      <c r="L65" s="21">
        <f t="shared" si="37"/>
        <v>0</v>
      </c>
      <c r="M65" s="21">
        <f t="shared" si="37"/>
        <v>0</v>
      </c>
      <c r="N65" s="21">
        <f t="shared" si="37"/>
        <v>0</v>
      </c>
      <c r="O65" s="21">
        <f t="shared" si="37"/>
        <v>0</v>
      </c>
      <c r="P65" s="21">
        <f t="shared" si="37"/>
        <v>0</v>
      </c>
    </row>
    <row r="66" spans="1:16" ht="15.75" hidden="1">
      <c r="A66" s="3" t="s">
        <v>47</v>
      </c>
      <c r="B66" s="39">
        <v>702</v>
      </c>
      <c r="C66" s="40">
        <v>4219901</v>
      </c>
      <c r="D66" s="41">
        <v>25</v>
      </c>
      <c r="E66" s="41">
        <v>222</v>
      </c>
      <c r="F66" s="42">
        <v>0</v>
      </c>
      <c r="G66" s="42">
        <v>10100</v>
      </c>
      <c r="H66" s="5">
        <f aca="true" t="shared" si="38" ref="H66:H73">I66+J66</f>
        <v>0</v>
      </c>
      <c r="I66" s="5"/>
      <c r="J66" s="5"/>
      <c r="K66" s="5">
        <f aca="true" t="shared" si="39" ref="K66:K73">L66+M66</f>
        <v>0</v>
      </c>
      <c r="L66" s="5"/>
      <c r="M66" s="5"/>
      <c r="N66" s="5">
        <f aca="true" t="shared" si="40" ref="N66:N73">O66+P66</f>
        <v>0</v>
      </c>
      <c r="O66" s="5"/>
      <c r="P66" s="5"/>
    </row>
    <row r="67" spans="1:16" ht="15.75">
      <c r="A67" s="3" t="s">
        <v>48</v>
      </c>
      <c r="B67" s="39">
        <v>702</v>
      </c>
      <c r="C67" s="40">
        <v>4219901</v>
      </c>
      <c r="D67" s="41">
        <v>611</v>
      </c>
      <c r="E67" s="41">
        <v>223</v>
      </c>
      <c r="F67" s="42">
        <v>0</v>
      </c>
      <c r="G67" s="42" t="s">
        <v>86</v>
      </c>
      <c r="H67" s="5">
        <f t="shared" si="38"/>
        <v>1248351.2</v>
      </c>
      <c r="I67" s="5">
        <f>1020615+207060+17214.2+3462</f>
        <v>1248351.2</v>
      </c>
      <c r="J67" s="5"/>
      <c r="K67" s="5">
        <f t="shared" si="39"/>
        <v>0</v>
      </c>
      <c r="L67" s="5"/>
      <c r="M67" s="5"/>
      <c r="N67" s="5">
        <f t="shared" si="40"/>
        <v>0</v>
      </c>
      <c r="O67" s="5"/>
      <c r="P67" s="5"/>
    </row>
    <row r="68" spans="1:16" ht="31.5">
      <c r="A68" s="3" t="s">
        <v>49</v>
      </c>
      <c r="B68" s="39">
        <v>702</v>
      </c>
      <c r="C68" s="40">
        <v>4219901</v>
      </c>
      <c r="D68" s="41">
        <v>611</v>
      </c>
      <c r="E68" s="41">
        <v>225</v>
      </c>
      <c r="F68" s="42">
        <v>0</v>
      </c>
      <c r="G68" s="42" t="s">
        <v>86</v>
      </c>
      <c r="H68" s="5">
        <f>I68+J68</f>
        <v>75648.53</v>
      </c>
      <c r="I68" s="5">
        <f>3848.53+16800+4000+3000+48000</f>
        <v>75648.53</v>
      </c>
      <c r="J68" s="5"/>
      <c r="K68" s="5">
        <f t="shared" si="39"/>
        <v>0</v>
      </c>
      <c r="L68" s="5"/>
      <c r="M68" s="5"/>
      <c r="N68" s="5">
        <f t="shared" si="40"/>
        <v>0</v>
      </c>
      <c r="O68" s="5"/>
      <c r="P68" s="5"/>
    </row>
    <row r="69" spans="1:16" ht="15.75">
      <c r="A69" s="3" t="s">
        <v>50</v>
      </c>
      <c r="B69" s="39">
        <v>702</v>
      </c>
      <c r="C69" s="40">
        <v>4219901</v>
      </c>
      <c r="D69" s="41">
        <v>611</v>
      </c>
      <c r="E69" s="41">
        <v>226</v>
      </c>
      <c r="F69" s="42">
        <v>0</v>
      </c>
      <c r="G69" s="42" t="s">
        <v>86</v>
      </c>
      <c r="H69" s="5">
        <f t="shared" si="38"/>
        <v>34600</v>
      </c>
      <c r="I69" s="5">
        <f>29200+5400</f>
        <v>34600</v>
      </c>
      <c r="J69" s="5"/>
      <c r="K69" s="5">
        <f t="shared" si="39"/>
        <v>0</v>
      </c>
      <c r="L69" s="5"/>
      <c r="M69" s="5"/>
      <c r="N69" s="5">
        <f t="shared" si="40"/>
        <v>0</v>
      </c>
      <c r="O69" s="5"/>
      <c r="P69" s="5"/>
    </row>
    <row r="70" spans="1:16" ht="47.25">
      <c r="A70" s="3" t="s">
        <v>52</v>
      </c>
      <c r="B70" s="39">
        <v>702</v>
      </c>
      <c r="C70" s="40">
        <v>4219901</v>
      </c>
      <c r="D70" s="41">
        <v>611</v>
      </c>
      <c r="E70" s="41">
        <v>290</v>
      </c>
      <c r="F70" s="42">
        <v>0</v>
      </c>
      <c r="G70" s="42" t="s">
        <v>86</v>
      </c>
      <c r="H70" s="5">
        <f t="shared" si="38"/>
        <v>3288</v>
      </c>
      <c r="I70" s="5">
        <f>3288</f>
        <v>3288</v>
      </c>
      <c r="J70" s="5"/>
      <c r="K70" s="5">
        <f t="shared" si="39"/>
        <v>0</v>
      </c>
      <c r="L70" s="5"/>
      <c r="M70" s="5"/>
      <c r="N70" s="5">
        <f t="shared" si="40"/>
        <v>0</v>
      </c>
      <c r="O70" s="5"/>
      <c r="P70" s="5"/>
    </row>
    <row r="71" spans="1:16" ht="31.5">
      <c r="A71" s="3" t="s">
        <v>51</v>
      </c>
      <c r="B71" s="39">
        <v>702</v>
      </c>
      <c r="C71" s="40">
        <v>4219901</v>
      </c>
      <c r="D71" s="41">
        <v>611</v>
      </c>
      <c r="E71" s="41">
        <v>290</v>
      </c>
      <c r="F71" s="42">
        <v>680100</v>
      </c>
      <c r="G71" s="42" t="s">
        <v>86</v>
      </c>
      <c r="H71" s="5">
        <f t="shared" si="38"/>
        <v>715460</v>
      </c>
      <c r="I71" s="5">
        <f>370200+345260</f>
        <v>715460</v>
      </c>
      <c r="J71" s="5"/>
      <c r="K71" s="5">
        <f t="shared" si="39"/>
        <v>0</v>
      </c>
      <c r="L71" s="5"/>
      <c r="M71" s="5"/>
      <c r="N71" s="5">
        <f t="shared" si="40"/>
        <v>0</v>
      </c>
      <c r="O71" s="5"/>
      <c r="P71" s="5"/>
    </row>
    <row r="72" spans="1:16" ht="31.5" hidden="1">
      <c r="A72" s="3" t="s">
        <v>56</v>
      </c>
      <c r="B72" s="39">
        <v>702</v>
      </c>
      <c r="C72" s="40">
        <v>4219901</v>
      </c>
      <c r="D72" s="41">
        <v>611</v>
      </c>
      <c r="E72" s="41">
        <v>310</v>
      </c>
      <c r="F72" s="42">
        <v>0</v>
      </c>
      <c r="G72" s="42" t="s">
        <v>86</v>
      </c>
      <c r="H72" s="5">
        <f>I72</f>
        <v>0</v>
      </c>
      <c r="I72" s="5"/>
      <c r="J72" s="5"/>
      <c r="K72" s="5"/>
      <c r="L72" s="5"/>
      <c r="M72" s="5"/>
      <c r="N72" s="5"/>
      <c r="O72" s="5"/>
      <c r="P72" s="5"/>
    </row>
    <row r="73" spans="1:16" ht="31.5">
      <c r="A73" s="3" t="s">
        <v>53</v>
      </c>
      <c r="B73" s="39">
        <v>702</v>
      </c>
      <c r="C73" s="40">
        <v>4219901</v>
      </c>
      <c r="D73" s="41">
        <v>611</v>
      </c>
      <c r="E73" s="41">
        <v>340</v>
      </c>
      <c r="F73" s="42">
        <v>0</v>
      </c>
      <c r="G73" s="42" t="s">
        <v>86</v>
      </c>
      <c r="H73" s="5">
        <f t="shared" si="38"/>
        <v>270308</v>
      </c>
      <c r="I73" s="5">
        <f>270308</f>
        <v>270308</v>
      </c>
      <c r="J73" s="5"/>
      <c r="K73" s="5">
        <f t="shared" si="39"/>
        <v>0</v>
      </c>
      <c r="L73" s="5"/>
      <c r="M73" s="5"/>
      <c r="N73" s="5">
        <f t="shared" si="40"/>
        <v>0</v>
      </c>
      <c r="O73" s="5"/>
      <c r="P73" s="5"/>
    </row>
    <row r="74" spans="1:16" s="59" customFormat="1" ht="243.75" customHeight="1">
      <c r="A74" s="58" t="s">
        <v>21</v>
      </c>
      <c r="B74" s="67">
        <v>702</v>
      </c>
      <c r="C74" s="68">
        <v>4219901</v>
      </c>
      <c r="D74" s="69">
        <v>611</v>
      </c>
      <c r="E74" s="69"/>
      <c r="F74" s="70">
        <v>0</v>
      </c>
      <c r="G74" s="70" t="s">
        <v>85</v>
      </c>
      <c r="H74" s="21">
        <f>SUM(H75:H84)</f>
        <v>380670</v>
      </c>
      <c r="I74" s="21">
        <f>SUM(I75:I84)</f>
        <v>380670</v>
      </c>
      <c r="J74" s="21">
        <f aca="true" t="shared" si="41" ref="J74:P74">SUM(J75:J83)</f>
        <v>0</v>
      </c>
      <c r="K74" s="21">
        <f t="shared" si="41"/>
        <v>0</v>
      </c>
      <c r="L74" s="21">
        <f t="shared" si="41"/>
        <v>0</v>
      </c>
      <c r="M74" s="21">
        <f t="shared" si="41"/>
        <v>0</v>
      </c>
      <c r="N74" s="21">
        <f t="shared" si="41"/>
        <v>0</v>
      </c>
      <c r="O74" s="21">
        <f t="shared" si="41"/>
        <v>0</v>
      </c>
      <c r="P74" s="21">
        <f t="shared" si="41"/>
        <v>0</v>
      </c>
    </row>
    <row r="75" spans="1:16" ht="15.75">
      <c r="A75" s="3" t="s">
        <v>43</v>
      </c>
      <c r="B75" s="39">
        <v>702</v>
      </c>
      <c r="C75" s="40">
        <v>4219901</v>
      </c>
      <c r="D75" s="41">
        <v>611</v>
      </c>
      <c r="E75" s="41">
        <v>211</v>
      </c>
      <c r="F75" s="42">
        <v>0</v>
      </c>
      <c r="G75" s="70" t="s">
        <v>85</v>
      </c>
      <c r="H75" s="5">
        <f aca="true" t="shared" si="42" ref="H75:H83">I75+J75</f>
        <v>368928.2</v>
      </c>
      <c r="I75" s="5">
        <v>368928.2</v>
      </c>
      <c r="J75" s="5"/>
      <c r="K75" s="5">
        <f aca="true" t="shared" si="43" ref="K75:K83">L75+M75</f>
        <v>0</v>
      </c>
      <c r="L75" s="5"/>
      <c r="M75" s="5"/>
      <c r="N75" s="5">
        <f aca="true" t="shared" si="44" ref="N75:N83">O75+P75</f>
        <v>0</v>
      </c>
      <c r="O75" s="73"/>
      <c r="P75" s="5"/>
    </row>
    <row r="76" spans="1:16" ht="15.75" hidden="1">
      <c r="A76" s="3" t="s">
        <v>44</v>
      </c>
      <c r="B76" s="39">
        <v>702</v>
      </c>
      <c r="C76" s="40">
        <v>4219901</v>
      </c>
      <c r="D76" s="41">
        <v>25</v>
      </c>
      <c r="E76" s="41">
        <v>212</v>
      </c>
      <c r="F76" s="42">
        <v>0</v>
      </c>
      <c r="G76" s="70" t="s">
        <v>85</v>
      </c>
      <c r="H76" s="5">
        <f t="shared" si="42"/>
        <v>0</v>
      </c>
      <c r="I76" s="5"/>
      <c r="J76" s="5"/>
      <c r="K76" s="5">
        <f t="shared" si="43"/>
        <v>0</v>
      </c>
      <c r="L76" s="5"/>
      <c r="M76" s="5"/>
      <c r="N76" s="5">
        <f t="shared" si="44"/>
        <v>0</v>
      </c>
      <c r="O76" s="5"/>
      <c r="P76" s="5"/>
    </row>
    <row r="77" spans="1:16" ht="16.5" customHeight="1" hidden="1">
      <c r="A77" s="3" t="s">
        <v>45</v>
      </c>
      <c r="B77" s="39">
        <v>702</v>
      </c>
      <c r="C77" s="40">
        <v>4219901</v>
      </c>
      <c r="D77" s="41">
        <v>25</v>
      </c>
      <c r="E77" s="41">
        <v>213</v>
      </c>
      <c r="F77" s="42">
        <v>0</v>
      </c>
      <c r="G77" s="70" t="s">
        <v>85</v>
      </c>
      <c r="H77" s="5">
        <f t="shared" si="42"/>
        <v>0</v>
      </c>
      <c r="I77" s="5"/>
      <c r="J77" s="5"/>
      <c r="K77" s="5">
        <f t="shared" si="43"/>
        <v>0</v>
      </c>
      <c r="L77" s="5"/>
      <c r="M77" s="5"/>
      <c r="N77" s="5">
        <f t="shared" si="44"/>
        <v>0</v>
      </c>
      <c r="O77" s="5"/>
      <c r="P77" s="5"/>
    </row>
    <row r="78" spans="1:16" ht="15.75">
      <c r="A78" s="3" t="s">
        <v>46</v>
      </c>
      <c r="B78" s="39">
        <v>702</v>
      </c>
      <c r="C78" s="40">
        <v>4219901</v>
      </c>
      <c r="D78" s="41">
        <v>611</v>
      </c>
      <c r="E78" s="41">
        <v>221</v>
      </c>
      <c r="F78" s="42">
        <v>0</v>
      </c>
      <c r="G78" s="70" t="s">
        <v>85</v>
      </c>
      <c r="H78" s="5">
        <f t="shared" si="42"/>
        <v>801</v>
      </c>
      <c r="I78" s="5">
        <v>801</v>
      </c>
      <c r="J78" s="5"/>
      <c r="K78" s="5">
        <f t="shared" si="43"/>
        <v>0</v>
      </c>
      <c r="L78" s="5"/>
      <c r="M78" s="5"/>
      <c r="N78" s="5">
        <f t="shared" si="44"/>
        <v>0</v>
      </c>
      <c r="O78" s="5"/>
      <c r="P78" s="5"/>
    </row>
    <row r="79" spans="1:16" ht="15.75" hidden="1">
      <c r="A79" s="3" t="s">
        <v>47</v>
      </c>
      <c r="B79" s="39">
        <v>702</v>
      </c>
      <c r="C79" s="40">
        <v>4219901</v>
      </c>
      <c r="D79" s="41">
        <v>25</v>
      </c>
      <c r="E79" s="41">
        <v>222</v>
      </c>
      <c r="F79" s="42">
        <v>0</v>
      </c>
      <c r="G79" s="70" t="s">
        <v>85</v>
      </c>
      <c r="H79" s="5">
        <f t="shared" si="42"/>
        <v>0</v>
      </c>
      <c r="I79" s="5"/>
      <c r="J79" s="5"/>
      <c r="K79" s="5">
        <f t="shared" si="43"/>
        <v>0</v>
      </c>
      <c r="L79" s="5"/>
      <c r="M79" s="5"/>
      <c r="N79" s="5">
        <f t="shared" si="44"/>
        <v>0</v>
      </c>
      <c r="O79" s="5"/>
      <c r="P79" s="5"/>
    </row>
    <row r="80" spans="1:16" ht="31.5" hidden="1">
      <c r="A80" s="3" t="s">
        <v>49</v>
      </c>
      <c r="B80" s="39">
        <v>702</v>
      </c>
      <c r="C80" s="40">
        <v>4219901</v>
      </c>
      <c r="D80" s="41">
        <v>25</v>
      </c>
      <c r="E80" s="41">
        <v>225</v>
      </c>
      <c r="F80" s="42">
        <v>0</v>
      </c>
      <c r="G80" s="70" t="s">
        <v>85</v>
      </c>
      <c r="H80" s="5">
        <f t="shared" si="42"/>
        <v>0</v>
      </c>
      <c r="I80" s="5"/>
      <c r="J80" s="5"/>
      <c r="K80" s="5">
        <f t="shared" si="43"/>
        <v>0</v>
      </c>
      <c r="L80" s="5"/>
      <c r="M80" s="5"/>
      <c r="N80" s="5">
        <f t="shared" si="44"/>
        <v>0</v>
      </c>
      <c r="O80" s="5"/>
      <c r="P80" s="5"/>
    </row>
    <row r="81" spans="1:16" ht="15.75">
      <c r="A81" s="3" t="s">
        <v>50</v>
      </c>
      <c r="B81" s="39">
        <v>702</v>
      </c>
      <c r="C81" s="40">
        <v>4219901</v>
      </c>
      <c r="D81" s="41">
        <v>611</v>
      </c>
      <c r="E81" s="41">
        <v>226</v>
      </c>
      <c r="F81" s="42">
        <v>0</v>
      </c>
      <c r="G81" s="70" t="s">
        <v>85</v>
      </c>
      <c r="H81" s="5">
        <f t="shared" si="42"/>
        <v>10940.8</v>
      </c>
      <c r="I81" s="5">
        <v>10940.8</v>
      </c>
      <c r="J81" s="5"/>
      <c r="K81" s="5">
        <f t="shared" si="43"/>
        <v>0</v>
      </c>
      <c r="L81" s="5"/>
      <c r="M81" s="5"/>
      <c r="N81" s="5">
        <f t="shared" si="44"/>
        <v>0</v>
      </c>
      <c r="O81" s="5"/>
      <c r="P81" s="5"/>
    </row>
    <row r="82" spans="1:16" ht="15.75" hidden="1">
      <c r="A82" s="3" t="s">
        <v>55</v>
      </c>
      <c r="B82" s="39">
        <v>702</v>
      </c>
      <c r="C82" s="40">
        <v>4219901</v>
      </c>
      <c r="D82" s="41">
        <v>25</v>
      </c>
      <c r="E82" s="41">
        <v>290</v>
      </c>
      <c r="F82" s="42">
        <v>0</v>
      </c>
      <c r="G82" s="42">
        <v>110307</v>
      </c>
      <c r="H82" s="5">
        <f t="shared" si="42"/>
        <v>0</v>
      </c>
      <c r="I82" s="5"/>
      <c r="J82" s="5"/>
      <c r="K82" s="5">
        <f t="shared" si="43"/>
        <v>0</v>
      </c>
      <c r="L82" s="5"/>
      <c r="M82" s="5"/>
      <c r="N82" s="5">
        <f t="shared" si="44"/>
        <v>0</v>
      </c>
      <c r="O82" s="5"/>
      <c r="P82" s="5"/>
    </row>
    <row r="83" spans="1:16" ht="31.5" hidden="1">
      <c r="A83" s="3" t="s">
        <v>53</v>
      </c>
      <c r="B83" s="39">
        <v>702</v>
      </c>
      <c r="C83" s="40">
        <v>4219901</v>
      </c>
      <c r="D83" s="41">
        <v>25</v>
      </c>
      <c r="E83" s="41">
        <v>340</v>
      </c>
      <c r="F83" s="42">
        <v>0</v>
      </c>
      <c r="G83" s="70" t="s">
        <v>85</v>
      </c>
      <c r="H83" s="5">
        <f t="shared" si="42"/>
        <v>0</v>
      </c>
      <c r="I83" s="5"/>
      <c r="J83" s="5"/>
      <c r="K83" s="5">
        <f t="shared" si="43"/>
        <v>0</v>
      </c>
      <c r="L83" s="5"/>
      <c r="M83" s="5"/>
      <c r="N83" s="5">
        <f t="shared" si="44"/>
        <v>0</v>
      </c>
      <c r="O83" s="5"/>
      <c r="P83" s="5"/>
    </row>
    <row r="84" spans="1:16" ht="31.5" hidden="1">
      <c r="A84" s="3" t="s">
        <v>56</v>
      </c>
      <c r="B84" s="39">
        <v>702</v>
      </c>
      <c r="C84" s="40">
        <v>4219901</v>
      </c>
      <c r="D84" s="41">
        <v>25</v>
      </c>
      <c r="E84" s="41">
        <v>310</v>
      </c>
      <c r="F84" s="42">
        <v>0</v>
      </c>
      <c r="G84" s="70" t="s">
        <v>85</v>
      </c>
      <c r="H84" s="5">
        <f>I84+J84</f>
        <v>0</v>
      </c>
      <c r="I84" s="5"/>
      <c r="J84" s="5"/>
      <c r="K84" s="5">
        <f>L84+M84</f>
        <v>0</v>
      </c>
      <c r="L84" s="5"/>
      <c r="M84" s="5"/>
      <c r="N84" s="5">
        <f>O84+P84</f>
        <v>0</v>
      </c>
      <c r="O84" s="5"/>
      <c r="P84" s="5"/>
    </row>
    <row r="85" spans="1:16" s="29" customFormat="1" ht="47.25" hidden="1">
      <c r="A85" s="23" t="s">
        <v>42</v>
      </c>
      <c r="B85" s="54">
        <v>702</v>
      </c>
      <c r="C85" s="55">
        <v>4219901</v>
      </c>
      <c r="D85" s="56">
        <v>41</v>
      </c>
      <c r="E85" s="56"/>
      <c r="F85" s="57"/>
      <c r="G85" s="57"/>
      <c r="H85" s="28">
        <f aca="true" t="shared" si="45" ref="H85:P85">H86+H94</f>
        <v>0</v>
      </c>
      <c r="I85" s="28">
        <f t="shared" si="45"/>
        <v>0</v>
      </c>
      <c r="J85" s="28">
        <f t="shared" si="45"/>
        <v>0</v>
      </c>
      <c r="K85" s="28">
        <f t="shared" si="45"/>
        <v>0</v>
      </c>
      <c r="L85" s="28">
        <f t="shared" si="45"/>
        <v>0</v>
      </c>
      <c r="M85" s="28">
        <f t="shared" si="45"/>
        <v>0</v>
      </c>
      <c r="N85" s="28">
        <f t="shared" si="45"/>
        <v>0</v>
      </c>
      <c r="O85" s="28">
        <f t="shared" si="45"/>
        <v>0</v>
      </c>
      <c r="P85" s="28">
        <f t="shared" si="45"/>
        <v>0</v>
      </c>
    </row>
    <row r="86" spans="1:16" s="59" customFormat="1" ht="31.5" hidden="1">
      <c r="A86" s="58" t="s">
        <v>54</v>
      </c>
      <c r="B86" s="67">
        <v>702</v>
      </c>
      <c r="C86" s="68">
        <v>4219901</v>
      </c>
      <c r="D86" s="69">
        <v>41</v>
      </c>
      <c r="E86" s="69"/>
      <c r="F86" s="70">
        <v>0</v>
      </c>
      <c r="G86" s="70">
        <v>10100</v>
      </c>
      <c r="H86" s="21">
        <f aca="true" t="shared" si="46" ref="H86:P86">SUM(H87:H93)</f>
        <v>0</v>
      </c>
      <c r="I86" s="21">
        <f t="shared" si="46"/>
        <v>0</v>
      </c>
      <c r="J86" s="21">
        <f t="shared" si="46"/>
        <v>0</v>
      </c>
      <c r="K86" s="21">
        <f t="shared" si="46"/>
        <v>0</v>
      </c>
      <c r="L86" s="21">
        <f t="shared" si="46"/>
        <v>0</v>
      </c>
      <c r="M86" s="21">
        <f t="shared" si="46"/>
        <v>0</v>
      </c>
      <c r="N86" s="21">
        <f t="shared" si="46"/>
        <v>0</v>
      </c>
      <c r="O86" s="21">
        <f t="shared" si="46"/>
        <v>0</v>
      </c>
      <c r="P86" s="21">
        <f t="shared" si="46"/>
        <v>0</v>
      </c>
    </row>
    <row r="87" spans="1:16" ht="15.75" hidden="1">
      <c r="A87" s="3" t="s">
        <v>47</v>
      </c>
      <c r="B87" s="39">
        <v>702</v>
      </c>
      <c r="C87" s="40">
        <v>4219901</v>
      </c>
      <c r="D87" s="41">
        <v>41</v>
      </c>
      <c r="E87" s="41">
        <v>222</v>
      </c>
      <c r="F87" s="42">
        <v>0</v>
      </c>
      <c r="G87" s="42">
        <v>10100</v>
      </c>
      <c r="H87" s="5">
        <f aca="true" t="shared" si="47" ref="H87:H93">I87+J87</f>
        <v>0</v>
      </c>
      <c r="I87" s="5"/>
      <c r="J87" s="5"/>
      <c r="K87" s="5">
        <f aca="true" t="shared" si="48" ref="K87:K93">L87+M87</f>
        <v>0</v>
      </c>
      <c r="L87" s="5"/>
      <c r="M87" s="5"/>
      <c r="N87" s="5">
        <f aca="true" t="shared" si="49" ref="N87:N93">O87+P87</f>
        <v>0</v>
      </c>
      <c r="O87" s="5"/>
      <c r="P87" s="5"/>
    </row>
    <row r="88" spans="1:16" ht="15.75" hidden="1">
      <c r="A88" s="3" t="s">
        <v>48</v>
      </c>
      <c r="B88" s="39">
        <v>702</v>
      </c>
      <c r="C88" s="40">
        <v>4219901</v>
      </c>
      <c r="D88" s="41">
        <v>41</v>
      </c>
      <c r="E88" s="41">
        <v>223</v>
      </c>
      <c r="F88" s="42">
        <v>0</v>
      </c>
      <c r="G88" s="42">
        <v>10100</v>
      </c>
      <c r="H88" s="5">
        <f t="shared" si="47"/>
        <v>0</v>
      </c>
      <c r="I88" s="5"/>
      <c r="J88" s="5"/>
      <c r="K88" s="5">
        <f t="shared" si="48"/>
        <v>0</v>
      </c>
      <c r="L88" s="5"/>
      <c r="M88" s="5"/>
      <c r="N88" s="5">
        <f t="shared" si="49"/>
        <v>0</v>
      </c>
      <c r="O88" s="5"/>
      <c r="P88" s="5"/>
    </row>
    <row r="89" spans="1:16" ht="31.5" hidden="1">
      <c r="A89" s="3" t="s">
        <v>49</v>
      </c>
      <c r="B89" s="39">
        <v>702</v>
      </c>
      <c r="C89" s="40">
        <v>4219901</v>
      </c>
      <c r="D89" s="41">
        <v>41</v>
      </c>
      <c r="E89" s="41">
        <v>225</v>
      </c>
      <c r="F89" s="42">
        <v>0</v>
      </c>
      <c r="G89" s="42">
        <v>10100</v>
      </c>
      <c r="H89" s="5">
        <f t="shared" si="47"/>
        <v>0</v>
      </c>
      <c r="I89" s="5"/>
      <c r="J89" s="5"/>
      <c r="K89" s="5">
        <f t="shared" si="48"/>
        <v>0</v>
      </c>
      <c r="L89" s="5"/>
      <c r="M89" s="5"/>
      <c r="N89" s="5">
        <f t="shared" si="49"/>
        <v>0</v>
      </c>
      <c r="O89" s="5"/>
      <c r="P89" s="5"/>
    </row>
    <row r="90" spans="1:16" ht="15.75" hidden="1">
      <c r="A90" s="3" t="s">
        <v>50</v>
      </c>
      <c r="B90" s="39">
        <v>702</v>
      </c>
      <c r="C90" s="40">
        <v>4219901</v>
      </c>
      <c r="D90" s="41">
        <v>41</v>
      </c>
      <c r="E90" s="41">
        <v>226</v>
      </c>
      <c r="F90" s="42">
        <v>0</v>
      </c>
      <c r="G90" s="42">
        <v>10100</v>
      </c>
      <c r="H90" s="5">
        <f t="shared" si="47"/>
        <v>0</v>
      </c>
      <c r="I90" s="5"/>
      <c r="J90" s="5"/>
      <c r="K90" s="5">
        <f t="shared" si="48"/>
        <v>0</v>
      </c>
      <c r="L90" s="5"/>
      <c r="M90" s="5"/>
      <c r="N90" s="5">
        <f t="shared" si="49"/>
        <v>0</v>
      </c>
      <c r="O90" s="5"/>
      <c r="P90" s="5"/>
    </row>
    <row r="91" spans="1:16" ht="47.25" hidden="1">
      <c r="A91" s="3" t="s">
        <v>52</v>
      </c>
      <c r="B91" s="39">
        <v>702</v>
      </c>
      <c r="C91" s="40">
        <v>4219901</v>
      </c>
      <c r="D91" s="41">
        <v>41</v>
      </c>
      <c r="E91" s="41">
        <v>290</v>
      </c>
      <c r="F91" s="42">
        <v>0</v>
      </c>
      <c r="G91" s="42">
        <v>10100</v>
      </c>
      <c r="H91" s="5">
        <f t="shared" si="47"/>
        <v>0</v>
      </c>
      <c r="I91" s="5"/>
      <c r="J91" s="5"/>
      <c r="K91" s="5">
        <f t="shared" si="48"/>
        <v>0</v>
      </c>
      <c r="L91" s="5"/>
      <c r="M91" s="5"/>
      <c r="N91" s="5">
        <f t="shared" si="49"/>
        <v>0</v>
      </c>
      <c r="O91" s="5"/>
      <c r="P91" s="5"/>
    </row>
    <row r="92" spans="1:16" ht="31.5" hidden="1">
      <c r="A92" s="3" t="s">
        <v>51</v>
      </c>
      <c r="B92" s="39">
        <v>702</v>
      </c>
      <c r="C92" s="40">
        <v>4219901</v>
      </c>
      <c r="D92" s="41">
        <v>41</v>
      </c>
      <c r="E92" s="41">
        <v>290</v>
      </c>
      <c r="F92" s="42">
        <v>680100</v>
      </c>
      <c r="G92" s="42">
        <v>10100</v>
      </c>
      <c r="H92" s="5">
        <f t="shared" si="47"/>
        <v>0</v>
      </c>
      <c r="I92" s="5"/>
      <c r="J92" s="5"/>
      <c r="K92" s="5">
        <f t="shared" si="48"/>
        <v>0</v>
      </c>
      <c r="L92" s="5"/>
      <c r="M92" s="5"/>
      <c r="N92" s="5">
        <f t="shared" si="49"/>
        <v>0</v>
      </c>
      <c r="O92" s="5"/>
      <c r="P92" s="5"/>
    </row>
    <row r="93" spans="1:16" ht="31.5" hidden="1">
      <c r="A93" s="3" t="s">
        <v>53</v>
      </c>
      <c r="B93" s="39">
        <v>702</v>
      </c>
      <c r="C93" s="40">
        <v>4219901</v>
      </c>
      <c r="D93" s="41">
        <v>41</v>
      </c>
      <c r="E93" s="41">
        <v>340</v>
      </c>
      <c r="F93" s="42">
        <v>0</v>
      </c>
      <c r="G93" s="42">
        <v>10100</v>
      </c>
      <c r="H93" s="5">
        <f t="shared" si="47"/>
        <v>0</v>
      </c>
      <c r="I93" s="5"/>
      <c r="J93" s="5"/>
      <c r="K93" s="5">
        <f t="shared" si="48"/>
        <v>0</v>
      </c>
      <c r="L93" s="5"/>
      <c r="M93" s="5"/>
      <c r="N93" s="5">
        <f t="shared" si="49"/>
        <v>0</v>
      </c>
      <c r="O93" s="5"/>
      <c r="P93" s="5"/>
    </row>
    <row r="94" spans="1:16" s="59" customFormat="1" ht="222" customHeight="1" hidden="1">
      <c r="A94" s="58" t="s">
        <v>21</v>
      </c>
      <c r="B94" s="67">
        <v>702</v>
      </c>
      <c r="C94" s="68">
        <v>4219901</v>
      </c>
      <c r="D94" s="69">
        <v>41</v>
      </c>
      <c r="E94" s="69"/>
      <c r="F94" s="70">
        <v>0</v>
      </c>
      <c r="G94" s="70">
        <v>110307</v>
      </c>
      <c r="H94" s="21">
        <f aca="true" t="shared" si="50" ref="H94:P94">SUM(H95:H103)</f>
        <v>0</v>
      </c>
      <c r="I94" s="21">
        <f t="shared" si="50"/>
        <v>0</v>
      </c>
      <c r="J94" s="21">
        <f t="shared" si="50"/>
        <v>0</v>
      </c>
      <c r="K94" s="21">
        <f t="shared" si="50"/>
        <v>0</v>
      </c>
      <c r="L94" s="21">
        <f t="shared" si="50"/>
        <v>0</v>
      </c>
      <c r="M94" s="21">
        <f t="shared" si="50"/>
        <v>0</v>
      </c>
      <c r="N94" s="21">
        <f t="shared" si="50"/>
        <v>0</v>
      </c>
      <c r="O94" s="21">
        <f t="shared" si="50"/>
        <v>0</v>
      </c>
      <c r="P94" s="21">
        <f t="shared" si="50"/>
        <v>0</v>
      </c>
    </row>
    <row r="95" spans="1:16" ht="15.75" hidden="1">
      <c r="A95" s="3" t="s">
        <v>43</v>
      </c>
      <c r="B95" s="39">
        <v>702</v>
      </c>
      <c r="C95" s="40">
        <v>4219901</v>
      </c>
      <c r="D95" s="41">
        <v>41</v>
      </c>
      <c r="E95" s="41">
        <v>211</v>
      </c>
      <c r="F95" s="42">
        <v>0</v>
      </c>
      <c r="G95" s="42">
        <v>110307</v>
      </c>
      <c r="H95" s="5">
        <f aca="true" t="shared" si="51" ref="H95:H103">I95+J95</f>
        <v>0</v>
      </c>
      <c r="I95" s="5"/>
      <c r="J95" s="5"/>
      <c r="K95" s="5">
        <f aca="true" t="shared" si="52" ref="K95:K103">L95+M95</f>
        <v>0</v>
      </c>
      <c r="L95" s="5"/>
      <c r="M95" s="5"/>
      <c r="N95" s="5">
        <f aca="true" t="shared" si="53" ref="N95:N103">O95+P95</f>
        <v>0</v>
      </c>
      <c r="O95" s="5"/>
      <c r="P95" s="5"/>
    </row>
    <row r="96" spans="1:16" ht="15.75" hidden="1">
      <c r="A96" s="3" t="s">
        <v>44</v>
      </c>
      <c r="B96" s="39">
        <v>702</v>
      </c>
      <c r="C96" s="40">
        <v>4219901</v>
      </c>
      <c r="D96" s="41">
        <v>41</v>
      </c>
      <c r="E96" s="41">
        <v>212</v>
      </c>
      <c r="F96" s="42">
        <v>0</v>
      </c>
      <c r="G96" s="42">
        <v>110307</v>
      </c>
      <c r="H96" s="5">
        <f t="shared" si="51"/>
        <v>0</v>
      </c>
      <c r="I96" s="5"/>
      <c r="J96" s="5"/>
      <c r="K96" s="5">
        <f t="shared" si="52"/>
        <v>0</v>
      </c>
      <c r="L96" s="5"/>
      <c r="M96" s="5"/>
      <c r="N96" s="5">
        <f t="shared" si="53"/>
        <v>0</v>
      </c>
      <c r="O96" s="5"/>
      <c r="P96" s="5"/>
    </row>
    <row r="97" spans="1:16" ht="16.5" customHeight="1" hidden="1">
      <c r="A97" s="3" t="s">
        <v>45</v>
      </c>
      <c r="B97" s="39">
        <v>702</v>
      </c>
      <c r="C97" s="40">
        <v>4219901</v>
      </c>
      <c r="D97" s="41">
        <v>41</v>
      </c>
      <c r="E97" s="41">
        <v>213</v>
      </c>
      <c r="F97" s="42">
        <v>0</v>
      </c>
      <c r="G97" s="42">
        <v>110307</v>
      </c>
      <c r="H97" s="5">
        <f t="shared" si="51"/>
        <v>0</v>
      </c>
      <c r="I97" s="5"/>
      <c r="J97" s="5"/>
      <c r="K97" s="5">
        <f t="shared" si="52"/>
        <v>0</v>
      </c>
      <c r="L97" s="5"/>
      <c r="M97" s="5"/>
      <c r="N97" s="5">
        <f t="shared" si="53"/>
        <v>0</v>
      </c>
      <c r="O97" s="5"/>
      <c r="P97" s="5"/>
    </row>
    <row r="98" spans="1:16" ht="15.75" hidden="1">
      <c r="A98" s="3" t="s">
        <v>46</v>
      </c>
      <c r="B98" s="39">
        <v>702</v>
      </c>
      <c r="C98" s="40">
        <v>4219901</v>
      </c>
      <c r="D98" s="41">
        <v>41</v>
      </c>
      <c r="E98" s="41">
        <v>221</v>
      </c>
      <c r="F98" s="42">
        <v>0</v>
      </c>
      <c r="G98" s="42">
        <v>110307</v>
      </c>
      <c r="H98" s="5">
        <f t="shared" si="51"/>
        <v>0</v>
      </c>
      <c r="I98" s="5"/>
      <c r="J98" s="5"/>
      <c r="K98" s="5">
        <f t="shared" si="52"/>
        <v>0</v>
      </c>
      <c r="L98" s="5"/>
      <c r="M98" s="5"/>
      <c r="N98" s="5">
        <f t="shared" si="53"/>
        <v>0</v>
      </c>
      <c r="O98" s="5"/>
      <c r="P98" s="5"/>
    </row>
    <row r="99" spans="1:16" ht="15.75" hidden="1">
      <c r="A99" s="3" t="s">
        <v>47</v>
      </c>
      <c r="B99" s="39">
        <v>702</v>
      </c>
      <c r="C99" s="40">
        <v>4219901</v>
      </c>
      <c r="D99" s="41">
        <v>41</v>
      </c>
      <c r="E99" s="41">
        <v>222</v>
      </c>
      <c r="F99" s="42">
        <v>0</v>
      </c>
      <c r="G99" s="42">
        <v>110307</v>
      </c>
      <c r="H99" s="5">
        <f t="shared" si="51"/>
        <v>0</v>
      </c>
      <c r="I99" s="5"/>
      <c r="J99" s="5"/>
      <c r="K99" s="5">
        <f t="shared" si="52"/>
        <v>0</v>
      </c>
      <c r="L99" s="5"/>
      <c r="M99" s="5"/>
      <c r="N99" s="5">
        <f t="shared" si="53"/>
        <v>0</v>
      </c>
      <c r="O99" s="5"/>
      <c r="P99" s="5"/>
    </row>
    <row r="100" spans="1:16" ht="31.5" hidden="1">
      <c r="A100" s="3" t="s">
        <v>49</v>
      </c>
      <c r="B100" s="39">
        <v>702</v>
      </c>
      <c r="C100" s="40">
        <v>4219901</v>
      </c>
      <c r="D100" s="41">
        <v>41</v>
      </c>
      <c r="E100" s="41">
        <v>225</v>
      </c>
      <c r="F100" s="42">
        <v>0</v>
      </c>
      <c r="G100" s="42">
        <v>110307</v>
      </c>
      <c r="H100" s="5">
        <f t="shared" si="51"/>
        <v>0</v>
      </c>
      <c r="I100" s="5"/>
      <c r="J100" s="5"/>
      <c r="K100" s="5">
        <f t="shared" si="52"/>
        <v>0</v>
      </c>
      <c r="L100" s="5"/>
      <c r="M100" s="5"/>
      <c r="N100" s="5">
        <f t="shared" si="53"/>
        <v>0</v>
      </c>
      <c r="O100" s="5"/>
      <c r="P100" s="5"/>
    </row>
    <row r="101" spans="1:16" ht="15.75" hidden="1">
      <c r="A101" s="3" t="s">
        <v>50</v>
      </c>
      <c r="B101" s="39">
        <v>702</v>
      </c>
      <c r="C101" s="40">
        <v>4219901</v>
      </c>
      <c r="D101" s="41">
        <v>41</v>
      </c>
      <c r="E101" s="41">
        <v>226</v>
      </c>
      <c r="F101" s="42">
        <v>0</v>
      </c>
      <c r="G101" s="42">
        <v>110307</v>
      </c>
      <c r="H101" s="5">
        <f t="shared" si="51"/>
        <v>0</v>
      </c>
      <c r="I101" s="5"/>
      <c r="J101" s="5"/>
      <c r="K101" s="5">
        <f t="shared" si="52"/>
        <v>0</v>
      </c>
      <c r="L101" s="5"/>
      <c r="M101" s="5"/>
      <c r="N101" s="5">
        <f t="shared" si="53"/>
        <v>0</v>
      </c>
      <c r="O101" s="5"/>
      <c r="P101" s="5"/>
    </row>
    <row r="102" spans="1:16" ht="15.75" hidden="1">
      <c r="A102" s="3" t="s">
        <v>55</v>
      </c>
      <c r="B102" s="39">
        <v>702</v>
      </c>
      <c r="C102" s="40">
        <v>4219901</v>
      </c>
      <c r="D102" s="41">
        <v>41</v>
      </c>
      <c r="E102" s="41">
        <v>290</v>
      </c>
      <c r="F102" s="42">
        <v>0</v>
      </c>
      <c r="G102" s="42">
        <v>110307</v>
      </c>
      <c r="H102" s="5">
        <f t="shared" si="51"/>
        <v>0</v>
      </c>
      <c r="I102" s="5"/>
      <c r="J102" s="5"/>
      <c r="K102" s="5">
        <f t="shared" si="52"/>
        <v>0</v>
      </c>
      <c r="L102" s="5"/>
      <c r="M102" s="5"/>
      <c r="N102" s="5">
        <f t="shared" si="53"/>
        <v>0</v>
      </c>
      <c r="O102" s="5"/>
      <c r="P102" s="5"/>
    </row>
    <row r="103" spans="1:16" ht="31.5" hidden="1">
      <c r="A103" s="3" t="s">
        <v>53</v>
      </c>
      <c r="B103" s="39">
        <v>702</v>
      </c>
      <c r="C103" s="40">
        <v>4219901</v>
      </c>
      <c r="D103" s="41">
        <v>41</v>
      </c>
      <c r="E103" s="41">
        <v>340</v>
      </c>
      <c r="F103" s="42">
        <v>0</v>
      </c>
      <c r="G103" s="42">
        <v>110307</v>
      </c>
      <c r="H103" s="5">
        <f t="shared" si="51"/>
        <v>0</v>
      </c>
      <c r="I103" s="5"/>
      <c r="J103" s="5"/>
      <c r="K103" s="5">
        <f t="shared" si="52"/>
        <v>0</v>
      </c>
      <c r="L103" s="5"/>
      <c r="M103" s="5"/>
      <c r="N103" s="5">
        <f t="shared" si="53"/>
        <v>0</v>
      </c>
      <c r="O103" s="5"/>
      <c r="P103" s="5"/>
    </row>
    <row r="104" spans="1:16" s="29" customFormat="1" ht="47.25" hidden="1">
      <c r="A104" s="23" t="s">
        <v>42</v>
      </c>
      <c r="B104" s="54">
        <v>702</v>
      </c>
      <c r="C104" s="55">
        <v>4239901</v>
      </c>
      <c r="D104" s="56">
        <v>25</v>
      </c>
      <c r="E104" s="56"/>
      <c r="F104" s="57"/>
      <c r="G104" s="57">
        <v>10100</v>
      </c>
      <c r="H104" s="28">
        <f aca="true" t="shared" si="54" ref="H104:P104">SUM(H105:H115)</f>
        <v>0</v>
      </c>
      <c r="I104" s="28">
        <f>SUM(I105:I115)</f>
        <v>0</v>
      </c>
      <c r="J104" s="28">
        <f t="shared" si="54"/>
        <v>0</v>
      </c>
      <c r="K104" s="28">
        <f t="shared" si="54"/>
        <v>0</v>
      </c>
      <c r="L104" s="28">
        <f t="shared" si="54"/>
        <v>0</v>
      </c>
      <c r="M104" s="28">
        <f t="shared" si="54"/>
        <v>0</v>
      </c>
      <c r="N104" s="28">
        <f t="shared" si="54"/>
        <v>0</v>
      </c>
      <c r="O104" s="28">
        <f t="shared" si="54"/>
        <v>0</v>
      </c>
      <c r="P104" s="28">
        <f t="shared" si="54"/>
        <v>0</v>
      </c>
    </row>
    <row r="105" spans="1:16" ht="15.75" hidden="1">
      <c r="A105" s="3" t="s">
        <v>43</v>
      </c>
      <c r="B105" s="39">
        <v>702</v>
      </c>
      <c r="C105" s="40">
        <v>4239901</v>
      </c>
      <c r="D105" s="41">
        <v>25</v>
      </c>
      <c r="E105" s="41">
        <v>211</v>
      </c>
      <c r="F105" s="42">
        <v>0</v>
      </c>
      <c r="G105" s="42">
        <v>10100</v>
      </c>
      <c r="H105" s="5">
        <f aca="true" t="shared" si="55" ref="H105:H115">I105+J105</f>
        <v>0</v>
      </c>
      <c r="I105" s="5"/>
      <c r="J105" s="5"/>
      <c r="K105" s="5">
        <f aca="true" t="shared" si="56" ref="K105:K115">L105+M105</f>
        <v>0</v>
      </c>
      <c r="L105" s="5"/>
      <c r="M105" s="5"/>
      <c r="N105" s="5">
        <f aca="true" t="shared" si="57" ref="N105:N115">O105+P105</f>
        <v>0</v>
      </c>
      <c r="O105" s="5"/>
      <c r="P105" s="5"/>
    </row>
    <row r="106" spans="1:16" ht="15.75" hidden="1">
      <c r="A106" s="3" t="s">
        <v>44</v>
      </c>
      <c r="B106" s="39">
        <v>702</v>
      </c>
      <c r="C106" s="40">
        <v>4239901</v>
      </c>
      <c r="D106" s="41">
        <v>25</v>
      </c>
      <c r="E106" s="41">
        <v>212</v>
      </c>
      <c r="F106" s="42">
        <v>0</v>
      </c>
      <c r="G106" s="42">
        <v>10100</v>
      </c>
      <c r="H106" s="5">
        <f t="shared" si="55"/>
        <v>0</v>
      </c>
      <c r="I106" s="5"/>
      <c r="J106" s="5"/>
      <c r="K106" s="5">
        <f t="shared" si="56"/>
        <v>0</v>
      </c>
      <c r="L106" s="5"/>
      <c r="M106" s="5"/>
      <c r="N106" s="5">
        <f t="shared" si="57"/>
        <v>0</v>
      </c>
      <c r="O106" s="5"/>
      <c r="P106" s="5"/>
    </row>
    <row r="107" spans="1:16" ht="16.5" customHeight="1" hidden="1">
      <c r="A107" s="3" t="s">
        <v>45</v>
      </c>
      <c r="B107" s="39">
        <v>702</v>
      </c>
      <c r="C107" s="40">
        <v>4239901</v>
      </c>
      <c r="D107" s="41">
        <v>25</v>
      </c>
      <c r="E107" s="41">
        <v>213</v>
      </c>
      <c r="F107" s="42">
        <v>0</v>
      </c>
      <c r="G107" s="42">
        <v>10100</v>
      </c>
      <c r="H107" s="5">
        <f t="shared" si="55"/>
        <v>0</v>
      </c>
      <c r="I107" s="5"/>
      <c r="J107" s="5"/>
      <c r="K107" s="5">
        <f t="shared" si="56"/>
        <v>0</v>
      </c>
      <c r="L107" s="5"/>
      <c r="M107" s="5"/>
      <c r="N107" s="5">
        <f t="shared" si="57"/>
        <v>0</v>
      </c>
      <c r="O107" s="5"/>
      <c r="P107" s="5"/>
    </row>
    <row r="108" spans="1:16" ht="15.75" hidden="1">
      <c r="A108" s="3" t="s">
        <v>46</v>
      </c>
      <c r="B108" s="39">
        <v>702</v>
      </c>
      <c r="C108" s="40">
        <v>4239901</v>
      </c>
      <c r="D108" s="41">
        <v>25</v>
      </c>
      <c r="E108" s="41">
        <v>221</v>
      </c>
      <c r="F108" s="42">
        <v>0</v>
      </c>
      <c r="G108" s="42">
        <v>10100</v>
      </c>
      <c r="H108" s="5">
        <f t="shared" si="55"/>
        <v>0</v>
      </c>
      <c r="I108" s="5"/>
      <c r="J108" s="5"/>
      <c r="K108" s="5">
        <f t="shared" si="56"/>
        <v>0</v>
      </c>
      <c r="L108" s="5"/>
      <c r="M108" s="5"/>
      <c r="N108" s="5">
        <f t="shared" si="57"/>
        <v>0</v>
      </c>
      <c r="O108" s="5"/>
      <c r="P108" s="5"/>
    </row>
    <row r="109" spans="1:16" ht="15.75" hidden="1">
      <c r="A109" s="3" t="s">
        <v>47</v>
      </c>
      <c r="B109" s="39">
        <v>702</v>
      </c>
      <c r="C109" s="40">
        <v>4239901</v>
      </c>
      <c r="D109" s="41">
        <v>25</v>
      </c>
      <c r="E109" s="41">
        <v>222</v>
      </c>
      <c r="F109" s="42">
        <v>0</v>
      </c>
      <c r="G109" s="42">
        <v>10100</v>
      </c>
      <c r="H109" s="5">
        <f t="shared" si="55"/>
        <v>0</v>
      </c>
      <c r="I109" s="5"/>
      <c r="J109" s="5"/>
      <c r="K109" s="5">
        <f t="shared" si="56"/>
        <v>0</v>
      </c>
      <c r="L109" s="5"/>
      <c r="M109" s="5"/>
      <c r="N109" s="5">
        <f t="shared" si="57"/>
        <v>0</v>
      </c>
      <c r="O109" s="5"/>
      <c r="P109" s="5"/>
    </row>
    <row r="110" spans="1:16" ht="15.75" hidden="1">
      <c r="A110" s="3" t="s">
        <v>48</v>
      </c>
      <c r="B110" s="39">
        <v>702</v>
      </c>
      <c r="C110" s="40">
        <v>4239901</v>
      </c>
      <c r="D110" s="41">
        <v>25</v>
      </c>
      <c r="E110" s="41">
        <v>223</v>
      </c>
      <c r="F110" s="42">
        <v>0</v>
      </c>
      <c r="G110" s="42">
        <v>10100</v>
      </c>
      <c r="H110" s="5">
        <f t="shared" si="55"/>
        <v>0</v>
      </c>
      <c r="I110" s="5"/>
      <c r="J110" s="5"/>
      <c r="K110" s="5">
        <f t="shared" si="56"/>
        <v>0</v>
      </c>
      <c r="L110" s="5"/>
      <c r="M110" s="5"/>
      <c r="N110" s="5">
        <f t="shared" si="57"/>
        <v>0</v>
      </c>
      <c r="O110" s="5"/>
      <c r="P110" s="5"/>
    </row>
    <row r="111" spans="1:16" ht="31.5" hidden="1">
      <c r="A111" s="3" t="s">
        <v>49</v>
      </c>
      <c r="B111" s="39">
        <v>702</v>
      </c>
      <c r="C111" s="40">
        <v>4239901</v>
      </c>
      <c r="D111" s="41">
        <v>25</v>
      </c>
      <c r="E111" s="41">
        <v>225</v>
      </c>
      <c r="F111" s="42">
        <v>0</v>
      </c>
      <c r="G111" s="42">
        <v>10100</v>
      </c>
      <c r="H111" s="5">
        <f t="shared" si="55"/>
        <v>0</v>
      </c>
      <c r="I111" s="5"/>
      <c r="J111" s="5"/>
      <c r="K111" s="5">
        <f t="shared" si="56"/>
        <v>0</v>
      </c>
      <c r="L111" s="5"/>
      <c r="M111" s="5"/>
      <c r="N111" s="5">
        <f t="shared" si="57"/>
        <v>0</v>
      </c>
      <c r="O111" s="5"/>
      <c r="P111" s="5"/>
    </row>
    <row r="112" spans="1:16" ht="15.75" hidden="1">
      <c r="A112" s="3" t="s">
        <v>50</v>
      </c>
      <c r="B112" s="39">
        <v>702</v>
      </c>
      <c r="C112" s="40">
        <v>4239901</v>
      </c>
      <c r="D112" s="41">
        <v>25</v>
      </c>
      <c r="E112" s="41">
        <v>226</v>
      </c>
      <c r="F112" s="42">
        <v>0</v>
      </c>
      <c r="G112" s="42">
        <v>10100</v>
      </c>
      <c r="H112" s="5">
        <f t="shared" si="55"/>
        <v>0</v>
      </c>
      <c r="I112" s="5"/>
      <c r="J112" s="5"/>
      <c r="K112" s="5">
        <f t="shared" si="56"/>
        <v>0</v>
      </c>
      <c r="L112" s="5"/>
      <c r="M112" s="5"/>
      <c r="N112" s="5">
        <f t="shared" si="57"/>
        <v>0</v>
      </c>
      <c r="O112" s="5"/>
      <c r="P112" s="5"/>
    </row>
    <row r="113" spans="1:16" ht="47.25" hidden="1">
      <c r="A113" s="3" t="s">
        <v>52</v>
      </c>
      <c r="B113" s="39">
        <v>702</v>
      </c>
      <c r="C113" s="40">
        <v>4239901</v>
      </c>
      <c r="D113" s="41">
        <v>25</v>
      </c>
      <c r="E113" s="41">
        <v>290</v>
      </c>
      <c r="F113" s="42">
        <v>0</v>
      </c>
      <c r="G113" s="42">
        <v>10100</v>
      </c>
      <c r="H113" s="5">
        <f t="shared" si="55"/>
        <v>0</v>
      </c>
      <c r="I113" s="5"/>
      <c r="J113" s="5"/>
      <c r="K113" s="5">
        <f t="shared" si="56"/>
        <v>0</v>
      </c>
      <c r="L113" s="5"/>
      <c r="M113" s="5"/>
      <c r="N113" s="5">
        <f t="shared" si="57"/>
        <v>0</v>
      </c>
      <c r="O113" s="5"/>
      <c r="P113" s="5"/>
    </row>
    <row r="114" spans="1:16" ht="31.5" hidden="1">
      <c r="A114" s="3" t="s">
        <v>51</v>
      </c>
      <c r="B114" s="39">
        <v>702</v>
      </c>
      <c r="C114" s="40">
        <v>4239901</v>
      </c>
      <c r="D114" s="41">
        <v>25</v>
      </c>
      <c r="E114" s="41">
        <v>290</v>
      </c>
      <c r="F114" s="42">
        <v>680100</v>
      </c>
      <c r="G114" s="42">
        <v>10100</v>
      </c>
      <c r="H114" s="5">
        <f t="shared" si="55"/>
        <v>0</v>
      </c>
      <c r="I114" s="5"/>
      <c r="J114" s="5"/>
      <c r="K114" s="5">
        <f t="shared" si="56"/>
        <v>0</v>
      </c>
      <c r="L114" s="5"/>
      <c r="M114" s="5"/>
      <c r="N114" s="5">
        <f t="shared" si="57"/>
        <v>0</v>
      </c>
      <c r="O114" s="5"/>
      <c r="P114" s="5"/>
    </row>
    <row r="115" spans="1:16" ht="31.5" hidden="1">
      <c r="A115" s="3" t="s">
        <v>53</v>
      </c>
      <c r="B115" s="39">
        <v>702</v>
      </c>
      <c r="C115" s="40">
        <v>4239901</v>
      </c>
      <c r="D115" s="41">
        <v>25</v>
      </c>
      <c r="E115" s="41">
        <v>340</v>
      </c>
      <c r="F115" s="42">
        <v>0</v>
      </c>
      <c r="G115" s="42">
        <v>10100</v>
      </c>
      <c r="H115" s="5">
        <f t="shared" si="55"/>
        <v>0</v>
      </c>
      <c r="I115" s="5"/>
      <c r="J115" s="5"/>
      <c r="K115" s="5">
        <f t="shared" si="56"/>
        <v>0</v>
      </c>
      <c r="L115" s="5"/>
      <c r="M115" s="5"/>
      <c r="N115" s="5">
        <f t="shared" si="57"/>
        <v>0</v>
      </c>
      <c r="O115" s="5"/>
      <c r="P115" s="5"/>
    </row>
    <row r="116" spans="1:16" s="29" customFormat="1" ht="47.25" hidden="1">
      <c r="A116" s="23" t="s">
        <v>42</v>
      </c>
      <c r="B116" s="54">
        <v>702</v>
      </c>
      <c r="C116" s="55">
        <v>4239901</v>
      </c>
      <c r="D116" s="56">
        <v>41</v>
      </c>
      <c r="E116" s="56"/>
      <c r="F116" s="57"/>
      <c r="G116" s="57">
        <v>10100</v>
      </c>
      <c r="H116" s="28">
        <f aca="true" t="shared" si="58" ref="H116:P116">SUM(H117:H127)</f>
        <v>0</v>
      </c>
      <c r="I116" s="28">
        <f>SUM(I117:I127)</f>
        <v>0</v>
      </c>
      <c r="J116" s="28">
        <f t="shared" si="58"/>
        <v>0</v>
      </c>
      <c r="K116" s="28">
        <f t="shared" si="58"/>
        <v>0</v>
      </c>
      <c r="L116" s="28">
        <f t="shared" si="58"/>
        <v>0</v>
      </c>
      <c r="M116" s="28">
        <f t="shared" si="58"/>
        <v>0</v>
      </c>
      <c r="N116" s="28">
        <f t="shared" si="58"/>
        <v>0</v>
      </c>
      <c r="O116" s="28">
        <f t="shared" si="58"/>
        <v>0</v>
      </c>
      <c r="P116" s="28">
        <f t="shared" si="58"/>
        <v>0</v>
      </c>
    </row>
    <row r="117" spans="1:16" ht="15.75" hidden="1">
      <c r="A117" s="3" t="s">
        <v>43</v>
      </c>
      <c r="B117" s="39">
        <v>702</v>
      </c>
      <c r="C117" s="40">
        <v>4239901</v>
      </c>
      <c r="D117" s="41">
        <v>41</v>
      </c>
      <c r="E117" s="41">
        <v>211</v>
      </c>
      <c r="F117" s="42">
        <v>0</v>
      </c>
      <c r="G117" s="42">
        <v>10100</v>
      </c>
      <c r="H117" s="5">
        <f aca="true" t="shared" si="59" ref="H117:H127">I117+J117</f>
        <v>0</v>
      </c>
      <c r="I117" s="5"/>
      <c r="J117" s="5"/>
      <c r="K117" s="5">
        <f aca="true" t="shared" si="60" ref="K117:K127">L117+M117</f>
        <v>0</v>
      </c>
      <c r="L117" s="5"/>
      <c r="M117" s="5"/>
      <c r="N117" s="5">
        <f aca="true" t="shared" si="61" ref="N117:N127">O117+P117</f>
        <v>0</v>
      </c>
      <c r="O117" s="5"/>
      <c r="P117" s="5"/>
    </row>
    <row r="118" spans="1:16" ht="15.75" hidden="1">
      <c r="A118" s="3" t="s">
        <v>44</v>
      </c>
      <c r="B118" s="39">
        <v>702</v>
      </c>
      <c r="C118" s="40">
        <v>4239901</v>
      </c>
      <c r="D118" s="41">
        <v>41</v>
      </c>
      <c r="E118" s="41">
        <v>212</v>
      </c>
      <c r="F118" s="42">
        <v>0</v>
      </c>
      <c r="G118" s="42">
        <v>10100</v>
      </c>
      <c r="H118" s="5">
        <f t="shared" si="59"/>
        <v>0</v>
      </c>
      <c r="I118" s="5"/>
      <c r="J118" s="5"/>
      <c r="K118" s="5">
        <f t="shared" si="60"/>
        <v>0</v>
      </c>
      <c r="L118" s="5"/>
      <c r="M118" s="5"/>
      <c r="N118" s="5">
        <f t="shared" si="61"/>
        <v>0</v>
      </c>
      <c r="O118" s="5"/>
      <c r="P118" s="5"/>
    </row>
    <row r="119" spans="1:16" ht="16.5" customHeight="1" hidden="1">
      <c r="A119" s="3" t="s">
        <v>45</v>
      </c>
      <c r="B119" s="39">
        <v>702</v>
      </c>
      <c r="C119" s="40">
        <v>4239901</v>
      </c>
      <c r="D119" s="41">
        <v>41</v>
      </c>
      <c r="E119" s="41">
        <v>213</v>
      </c>
      <c r="F119" s="42">
        <v>0</v>
      </c>
      <c r="G119" s="42">
        <v>10100</v>
      </c>
      <c r="H119" s="5">
        <f t="shared" si="59"/>
        <v>0</v>
      </c>
      <c r="I119" s="5"/>
      <c r="J119" s="5"/>
      <c r="K119" s="5">
        <f t="shared" si="60"/>
        <v>0</v>
      </c>
      <c r="L119" s="5"/>
      <c r="M119" s="5"/>
      <c r="N119" s="5">
        <f t="shared" si="61"/>
        <v>0</v>
      </c>
      <c r="O119" s="5"/>
      <c r="P119" s="5"/>
    </row>
    <row r="120" spans="1:16" ht="15.75" hidden="1">
      <c r="A120" s="3" t="s">
        <v>46</v>
      </c>
      <c r="B120" s="39">
        <v>702</v>
      </c>
      <c r="C120" s="40">
        <v>4239901</v>
      </c>
      <c r="D120" s="41">
        <v>41</v>
      </c>
      <c r="E120" s="41">
        <v>221</v>
      </c>
      <c r="F120" s="42">
        <v>0</v>
      </c>
      <c r="G120" s="42">
        <v>10100</v>
      </c>
      <c r="H120" s="5">
        <f t="shared" si="59"/>
        <v>0</v>
      </c>
      <c r="I120" s="5"/>
      <c r="J120" s="5"/>
      <c r="K120" s="5">
        <f t="shared" si="60"/>
        <v>0</v>
      </c>
      <c r="L120" s="5"/>
      <c r="M120" s="5"/>
      <c r="N120" s="5">
        <f t="shared" si="61"/>
        <v>0</v>
      </c>
      <c r="O120" s="5"/>
      <c r="P120" s="5"/>
    </row>
    <row r="121" spans="1:16" ht="15.75" hidden="1">
      <c r="A121" s="3" t="s">
        <v>47</v>
      </c>
      <c r="B121" s="39">
        <v>702</v>
      </c>
      <c r="C121" s="40">
        <v>4239901</v>
      </c>
      <c r="D121" s="41">
        <v>41</v>
      </c>
      <c r="E121" s="41">
        <v>222</v>
      </c>
      <c r="F121" s="42">
        <v>0</v>
      </c>
      <c r="G121" s="42">
        <v>10100</v>
      </c>
      <c r="H121" s="5">
        <f t="shared" si="59"/>
        <v>0</v>
      </c>
      <c r="I121" s="5"/>
      <c r="J121" s="5"/>
      <c r="K121" s="5">
        <f t="shared" si="60"/>
        <v>0</v>
      </c>
      <c r="L121" s="5"/>
      <c r="M121" s="5"/>
      <c r="N121" s="5">
        <f t="shared" si="61"/>
        <v>0</v>
      </c>
      <c r="O121" s="5"/>
      <c r="P121" s="5"/>
    </row>
    <row r="122" spans="1:16" ht="15.75" hidden="1">
      <c r="A122" s="3" t="s">
        <v>48</v>
      </c>
      <c r="B122" s="39">
        <v>702</v>
      </c>
      <c r="C122" s="40">
        <v>4239901</v>
      </c>
      <c r="D122" s="41">
        <v>41</v>
      </c>
      <c r="E122" s="41">
        <v>223</v>
      </c>
      <c r="F122" s="42">
        <v>0</v>
      </c>
      <c r="G122" s="42">
        <v>10100</v>
      </c>
      <c r="H122" s="5">
        <f t="shared" si="59"/>
        <v>0</v>
      </c>
      <c r="I122" s="5"/>
      <c r="J122" s="5"/>
      <c r="K122" s="5">
        <f t="shared" si="60"/>
        <v>0</v>
      </c>
      <c r="L122" s="5"/>
      <c r="M122" s="5"/>
      <c r="N122" s="5">
        <f t="shared" si="61"/>
        <v>0</v>
      </c>
      <c r="O122" s="5"/>
      <c r="P122" s="5"/>
    </row>
    <row r="123" spans="1:16" ht="31.5" hidden="1">
      <c r="A123" s="3" t="s">
        <v>49</v>
      </c>
      <c r="B123" s="39">
        <v>702</v>
      </c>
      <c r="C123" s="40">
        <v>4239901</v>
      </c>
      <c r="D123" s="41">
        <v>41</v>
      </c>
      <c r="E123" s="41">
        <v>225</v>
      </c>
      <c r="F123" s="42">
        <v>0</v>
      </c>
      <c r="G123" s="42">
        <v>10100</v>
      </c>
      <c r="H123" s="5">
        <f t="shared" si="59"/>
        <v>0</v>
      </c>
      <c r="I123" s="5"/>
      <c r="J123" s="5"/>
      <c r="K123" s="5">
        <f t="shared" si="60"/>
        <v>0</v>
      </c>
      <c r="L123" s="5"/>
      <c r="M123" s="5"/>
      <c r="N123" s="5">
        <f t="shared" si="61"/>
        <v>0</v>
      </c>
      <c r="O123" s="5"/>
      <c r="P123" s="5"/>
    </row>
    <row r="124" spans="1:16" ht="15.75" hidden="1">
      <c r="A124" s="3" t="s">
        <v>50</v>
      </c>
      <c r="B124" s="39">
        <v>702</v>
      </c>
      <c r="C124" s="40">
        <v>4239901</v>
      </c>
      <c r="D124" s="41">
        <v>41</v>
      </c>
      <c r="E124" s="41">
        <v>226</v>
      </c>
      <c r="F124" s="42">
        <v>0</v>
      </c>
      <c r="G124" s="42">
        <v>10100</v>
      </c>
      <c r="H124" s="5">
        <f t="shared" si="59"/>
        <v>0</v>
      </c>
      <c r="I124" s="5"/>
      <c r="J124" s="5"/>
      <c r="K124" s="5">
        <f t="shared" si="60"/>
        <v>0</v>
      </c>
      <c r="L124" s="5"/>
      <c r="M124" s="5"/>
      <c r="N124" s="5">
        <f t="shared" si="61"/>
        <v>0</v>
      </c>
      <c r="O124" s="5"/>
      <c r="P124" s="5"/>
    </row>
    <row r="125" spans="1:16" ht="47.25" hidden="1">
      <c r="A125" s="3" t="s">
        <v>52</v>
      </c>
      <c r="B125" s="39">
        <v>702</v>
      </c>
      <c r="C125" s="40">
        <v>4239901</v>
      </c>
      <c r="D125" s="41">
        <v>41</v>
      </c>
      <c r="E125" s="41">
        <v>290</v>
      </c>
      <c r="F125" s="42">
        <v>0</v>
      </c>
      <c r="G125" s="42">
        <v>10100</v>
      </c>
      <c r="H125" s="5">
        <f t="shared" si="59"/>
        <v>0</v>
      </c>
      <c r="I125" s="5"/>
      <c r="J125" s="5"/>
      <c r="K125" s="5">
        <f t="shared" si="60"/>
        <v>0</v>
      </c>
      <c r="L125" s="5"/>
      <c r="M125" s="5"/>
      <c r="N125" s="5">
        <f t="shared" si="61"/>
        <v>0</v>
      </c>
      <c r="O125" s="5"/>
      <c r="P125" s="5"/>
    </row>
    <row r="126" spans="1:16" ht="31.5" hidden="1">
      <c r="A126" s="3" t="s">
        <v>51</v>
      </c>
      <c r="B126" s="39">
        <v>702</v>
      </c>
      <c r="C126" s="40">
        <v>4239901</v>
      </c>
      <c r="D126" s="41">
        <v>41</v>
      </c>
      <c r="E126" s="41">
        <v>290</v>
      </c>
      <c r="F126" s="42">
        <v>680100</v>
      </c>
      <c r="G126" s="42">
        <v>10100</v>
      </c>
      <c r="H126" s="5">
        <f t="shared" si="59"/>
        <v>0</v>
      </c>
      <c r="I126" s="5"/>
      <c r="J126" s="5"/>
      <c r="K126" s="5">
        <f t="shared" si="60"/>
        <v>0</v>
      </c>
      <c r="L126" s="5"/>
      <c r="M126" s="5"/>
      <c r="N126" s="5">
        <f t="shared" si="61"/>
        <v>0</v>
      </c>
      <c r="O126" s="5"/>
      <c r="P126" s="5"/>
    </row>
    <row r="127" spans="1:16" ht="31.5" hidden="1">
      <c r="A127" s="3" t="s">
        <v>53</v>
      </c>
      <c r="B127" s="39">
        <v>702</v>
      </c>
      <c r="C127" s="40">
        <v>4239901</v>
      </c>
      <c r="D127" s="41">
        <v>41</v>
      </c>
      <c r="E127" s="41">
        <v>340</v>
      </c>
      <c r="F127" s="42">
        <v>0</v>
      </c>
      <c r="G127" s="42">
        <v>10100</v>
      </c>
      <c r="H127" s="5">
        <f t="shared" si="59"/>
        <v>0</v>
      </c>
      <c r="I127" s="5"/>
      <c r="J127" s="5"/>
      <c r="K127" s="5">
        <f t="shared" si="60"/>
        <v>0</v>
      </c>
      <c r="L127" s="5"/>
      <c r="M127" s="5"/>
      <c r="N127" s="5">
        <f t="shared" si="61"/>
        <v>0</v>
      </c>
      <c r="O127" s="5"/>
      <c r="P127" s="5"/>
    </row>
    <row r="128" spans="1:16" s="29" customFormat="1" ht="15.75" hidden="1">
      <c r="A128" s="23" t="s">
        <v>22</v>
      </c>
      <c r="B128" s="54">
        <v>701</v>
      </c>
      <c r="C128" s="55">
        <v>4209902</v>
      </c>
      <c r="D128" s="56">
        <v>31</v>
      </c>
      <c r="E128" s="56"/>
      <c r="F128" s="57"/>
      <c r="G128" s="57">
        <v>10100</v>
      </c>
      <c r="H128" s="28">
        <f>H129</f>
        <v>0</v>
      </c>
      <c r="I128" s="28">
        <f aca="true" t="shared" si="62" ref="I128:P128">I129</f>
        <v>0</v>
      </c>
      <c r="J128" s="28">
        <f t="shared" si="62"/>
        <v>0</v>
      </c>
      <c r="K128" s="28">
        <f t="shared" si="62"/>
        <v>0</v>
      </c>
      <c r="L128" s="28">
        <f t="shared" si="62"/>
        <v>0</v>
      </c>
      <c r="M128" s="28">
        <f t="shared" si="62"/>
        <v>0</v>
      </c>
      <c r="N128" s="28">
        <f t="shared" si="62"/>
        <v>0</v>
      </c>
      <c r="O128" s="28">
        <f t="shared" si="62"/>
        <v>0</v>
      </c>
      <c r="P128" s="28">
        <f t="shared" si="62"/>
        <v>0</v>
      </c>
    </row>
    <row r="129" spans="1:16" ht="18" customHeight="1" hidden="1">
      <c r="A129" s="3" t="s">
        <v>56</v>
      </c>
      <c r="B129" s="39">
        <v>701</v>
      </c>
      <c r="C129" s="40">
        <v>4209902</v>
      </c>
      <c r="D129" s="41">
        <v>31</v>
      </c>
      <c r="E129" s="41">
        <v>310</v>
      </c>
      <c r="F129" s="42">
        <v>0</v>
      </c>
      <c r="G129" s="42">
        <v>10100</v>
      </c>
      <c r="H129" s="5">
        <f>I129+J129</f>
        <v>0</v>
      </c>
      <c r="I129" s="5"/>
      <c r="J129" s="5"/>
      <c r="K129" s="5">
        <f>L129+M129</f>
        <v>0</v>
      </c>
      <c r="L129" s="5"/>
      <c r="M129" s="5"/>
      <c r="N129" s="5">
        <f>O129+P129</f>
        <v>0</v>
      </c>
      <c r="O129" s="5"/>
      <c r="P129" s="5"/>
    </row>
    <row r="130" spans="1:16" s="29" customFormat="1" ht="15.75" hidden="1">
      <c r="A130" s="23" t="s">
        <v>22</v>
      </c>
      <c r="B130" s="54">
        <v>701</v>
      </c>
      <c r="C130" s="55">
        <v>4219902</v>
      </c>
      <c r="D130" s="56">
        <v>18</v>
      </c>
      <c r="E130" s="56"/>
      <c r="F130" s="57"/>
      <c r="G130" s="57">
        <v>110307</v>
      </c>
      <c r="H130" s="28">
        <f aca="true" t="shared" si="63" ref="H130:P130">H131</f>
        <v>0</v>
      </c>
      <c r="I130" s="28">
        <f t="shared" si="63"/>
        <v>0</v>
      </c>
      <c r="J130" s="28">
        <f t="shared" si="63"/>
        <v>0</v>
      </c>
      <c r="K130" s="28">
        <f t="shared" si="63"/>
        <v>0</v>
      </c>
      <c r="L130" s="28">
        <f t="shared" si="63"/>
        <v>0</v>
      </c>
      <c r="M130" s="28">
        <f t="shared" si="63"/>
        <v>0</v>
      </c>
      <c r="N130" s="28">
        <f t="shared" si="63"/>
        <v>0</v>
      </c>
      <c r="O130" s="28">
        <f t="shared" si="63"/>
        <v>0</v>
      </c>
      <c r="P130" s="28">
        <f t="shared" si="63"/>
        <v>0</v>
      </c>
    </row>
    <row r="131" spans="1:16" ht="18" customHeight="1" hidden="1">
      <c r="A131" s="3" t="s">
        <v>56</v>
      </c>
      <c r="B131" s="39">
        <v>701</v>
      </c>
      <c r="C131" s="40">
        <v>4219902</v>
      </c>
      <c r="D131" s="41">
        <v>18</v>
      </c>
      <c r="E131" s="41">
        <v>310</v>
      </c>
      <c r="F131" s="42">
        <v>0</v>
      </c>
      <c r="G131" s="42">
        <v>110307</v>
      </c>
      <c r="H131" s="5">
        <f>I131+J131</f>
        <v>0</v>
      </c>
      <c r="I131" s="5"/>
      <c r="J131" s="5"/>
      <c r="K131" s="5">
        <f>L131+M131</f>
        <v>0</v>
      </c>
      <c r="L131" s="5"/>
      <c r="M131" s="5"/>
      <c r="N131" s="5">
        <f>O131+P131</f>
        <v>0</v>
      </c>
      <c r="O131" s="5"/>
      <c r="P131" s="5"/>
    </row>
    <row r="132" spans="1:16" s="29" customFormat="1" ht="15.75" hidden="1">
      <c r="A132" s="23" t="s">
        <v>22</v>
      </c>
      <c r="B132" s="54">
        <v>701</v>
      </c>
      <c r="C132" s="55">
        <v>4219902</v>
      </c>
      <c r="D132" s="56">
        <v>31</v>
      </c>
      <c r="E132" s="56"/>
      <c r="F132" s="57"/>
      <c r="G132" s="57">
        <v>110307</v>
      </c>
      <c r="H132" s="28">
        <f>H133</f>
        <v>0</v>
      </c>
      <c r="I132" s="28">
        <f>I133</f>
        <v>0</v>
      </c>
      <c r="J132" s="28">
        <f aca="true" t="shared" si="64" ref="J132:P132">J133</f>
        <v>0</v>
      </c>
      <c r="K132" s="28">
        <f t="shared" si="64"/>
        <v>0</v>
      </c>
      <c r="L132" s="28">
        <f t="shared" si="64"/>
        <v>0</v>
      </c>
      <c r="M132" s="28">
        <f t="shared" si="64"/>
        <v>0</v>
      </c>
      <c r="N132" s="28">
        <f t="shared" si="64"/>
        <v>0</v>
      </c>
      <c r="O132" s="28">
        <f t="shared" si="64"/>
        <v>0</v>
      </c>
      <c r="P132" s="28">
        <f t="shared" si="64"/>
        <v>0</v>
      </c>
    </row>
    <row r="133" spans="1:16" ht="18" customHeight="1" hidden="1">
      <c r="A133" s="3" t="s">
        <v>56</v>
      </c>
      <c r="B133" s="39">
        <v>701</v>
      </c>
      <c r="C133" s="40">
        <v>4219902</v>
      </c>
      <c r="D133" s="41">
        <v>31</v>
      </c>
      <c r="E133" s="41">
        <v>310</v>
      </c>
      <c r="F133" s="42">
        <v>0</v>
      </c>
      <c r="G133" s="42">
        <v>110307</v>
      </c>
      <c r="H133" s="5">
        <f>I133+J133</f>
        <v>0</v>
      </c>
      <c r="I133" s="5">
        <v>0</v>
      </c>
      <c r="J133" s="5"/>
      <c r="K133" s="5">
        <f>L133+M133</f>
        <v>0</v>
      </c>
      <c r="L133" s="5"/>
      <c r="M133" s="5"/>
      <c r="N133" s="5">
        <f>O133+P133</f>
        <v>0</v>
      </c>
      <c r="O133" s="5"/>
      <c r="P133" s="5"/>
    </row>
    <row r="134" spans="1:16" s="29" customFormat="1" ht="15.75" hidden="1">
      <c r="A134" s="23" t="s">
        <v>22</v>
      </c>
      <c r="B134" s="54">
        <v>702</v>
      </c>
      <c r="C134" s="55">
        <v>4239902</v>
      </c>
      <c r="D134" s="56">
        <v>18</v>
      </c>
      <c r="E134" s="56"/>
      <c r="F134" s="57"/>
      <c r="G134" s="57">
        <v>10100</v>
      </c>
      <c r="H134" s="28">
        <f aca="true" t="shared" si="65" ref="H134:P134">H135</f>
        <v>0</v>
      </c>
      <c r="I134" s="28">
        <f t="shared" si="65"/>
        <v>0</v>
      </c>
      <c r="J134" s="28">
        <f t="shared" si="65"/>
        <v>0</v>
      </c>
      <c r="K134" s="28">
        <f t="shared" si="65"/>
        <v>0</v>
      </c>
      <c r="L134" s="28">
        <f t="shared" si="65"/>
        <v>0</v>
      </c>
      <c r="M134" s="28">
        <f t="shared" si="65"/>
        <v>0</v>
      </c>
      <c r="N134" s="28">
        <f t="shared" si="65"/>
        <v>0</v>
      </c>
      <c r="O134" s="28">
        <f t="shared" si="65"/>
        <v>0</v>
      </c>
      <c r="P134" s="28">
        <f t="shared" si="65"/>
        <v>0</v>
      </c>
    </row>
    <row r="135" spans="1:16" ht="18" customHeight="1" hidden="1">
      <c r="A135" s="3" t="s">
        <v>56</v>
      </c>
      <c r="B135" s="39">
        <v>702</v>
      </c>
      <c r="C135" s="40">
        <v>4239902</v>
      </c>
      <c r="D135" s="41">
        <v>18</v>
      </c>
      <c r="E135" s="41">
        <v>310</v>
      </c>
      <c r="F135" s="42">
        <v>0</v>
      </c>
      <c r="G135" s="42">
        <v>10100</v>
      </c>
      <c r="H135" s="5">
        <f>I135+J135</f>
        <v>0</v>
      </c>
      <c r="I135" s="5"/>
      <c r="J135" s="5"/>
      <c r="K135" s="5">
        <f>L135+M135</f>
        <v>0</v>
      </c>
      <c r="L135" s="5"/>
      <c r="M135" s="5"/>
      <c r="N135" s="5">
        <f>O135+P135</f>
        <v>0</v>
      </c>
      <c r="O135" s="5"/>
      <c r="P135" s="5"/>
    </row>
    <row r="136" spans="1:16" s="29" customFormat="1" ht="15.75" hidden="1">
      <c r="A136" s="23" t="s">
        <v>22</v>
      </c>
      <c r="B136" s="54">
        <v>702</v>
      </c>
      <c r="C136" s="55">
        <v>4239902</v>
      </c>
      <c r="D136" s="56">
        <v>31</v>
      </c>
      <c r="E136" s="56"/>
      <c r="F136" s="57"/>
      <c r="G136" s="57">
        <v>10100</v>
      </c>
      <c r="H136" s="28">
        <f aca="true" t="shared" si="66" ref="H136:P136">H137</f>
        <v>0</v>
      </c>
      <c r="I136" s="28">
        <f t="shared" si="66"/>
        <v>0</v>
      </c>
      <c r="J136" s="28">
        <f t="shared" si="66"/>
        <v>0</v>
      </c>
      <c r="K136" s="28">
        <f t="shared" si="66"/>
        <v>0</v>
      </c>
      <c r="L136" s="28">
        <f t="shared" si="66"/>
        <v>0</v>
      </c>
      <c r="M136" s="28">
        <f t="shared" si="66"/>
        <v>0</v>
      </c>
      <c r="N136" s="28">
        <f t="shared" si="66"/>
        <v>0</v>
      </c>
      <c r="O136" s="28">
        <f t="shared" si="66"/>
        <v>0</v>
      </c>
      <c r="P136" s="28">
        <f t="shared" si="66"/>
        <v>0</v>
      </c>
    </row>
    <row r="137" spans="1:16" ht="18" customHeight="1" hidden="1">
      <c r="A137" s="3" t="s">
        <v>56</v>
      </c>
      <c r="B137" s="39">
        <v>702</v>
      </c>
      <c r="C137" s="40">
        <v>4239902</v>
      </c>
      <c r="D137" s="41">
        <v>31</v>
      </c>
      <c r="E137" s="41">
        <v>310</v>
      </c>
      <c r="F137" s="42">
        <v>0</v>
      </c>
      <c r="G137" s="42">
        <v>10100</v>
      </c>
      <c r="H137" s="5">
        <f>I137+J137</f>
        <v>0</v>
      </c>
      <c r="I137" s="5"/>
      <c r="J137" s="5"/>
      <c r="K137" s="5">
        <f>L137+M137</f>
        <v>0</v>
      </c>
      <c r="L137" s="5"/>
      <c r="M137" s="5"/>
      <c r="N137" s="5">
        <f>O137+P137</f>
        <v>0</v>
      </c>
      <c r="O137" s="5"/>
      <c r="P137" s="5"/>
    </row>
    <row r="138" spans="1:16" s="29" customFormat="1" ht="31.5" hidden="1">
      <c r="A138" s="23" t="s">
        <v>30</v>
      </c>
      <c r="B138" s="54">
        <v>701</v>
      </c>
      <c r="C138" s="55">
        <v>4209903</v>
      </c>
      <c r="D138" s="56">
        <v>18</v>
      </c>
      <c r="E138" s="56"/>
      <c r="F138" s="57"/>
      <c r="G138" s="57">
        <v>10100</v>
      </c>
      <c r="H138" s="28">
        <f>SUM(H139:H140)</f>
        <v>0</v>
      </c>
      <c r="I138" s="28">
        <f aca="true" t="shared" si="67" ref="I138:P138">SUM(I139:I140)</f>
        <v>0</v>
      </c>
      <c r="J138" s="28">
        <f t="shared" si="67"/>
        <v>0</v>
      </c>
      <c r="K138" s="28">
        <f t="shared" si="67"/>
        <v>0</v>
      </c>
      <c r="L138" s="28">
        <f t="shared" si="67"/>
        <v>0</v>
      </c>
      <c r="M138" s="28">
        <f t="shared" si="67"/>
        <v>0</v>
      </c>
      <c r="N138" s="28">
        <f t="shared" si="67"/>
        <v>0</v>
      </c>
      <c r="O138" s="28">
        <f t="shared" si="67"/>
        <v>0</v>
      </c>
      <c r="P138" s="28">
        <f t="shared" si="67"/>
        <v>0</v>
      </c>
    </row>
    <row r="139" spans="1:16" ht="31.5" hidden="1">
      <c r="A139" s="3" t="s">
        <v>49</v>
      </c>
      <c r="B139" s="39">
        <v>701</v>
      </c>
      <c r="C139" s="40">
        <v>4209903</v>
      </c>
      <c r="D139" s="41">
        <v>18</v>
      </c>
      <c r="E139" s="41">
        <v>225</v>
      </c>
      <c r="F139" s="42">
        <v>0</v>
      </c>
      <c r="G139" s="42">
        <v>10100</v>
      </c>
      <c r="H139" s="5">
        <f>I139+J139</f>
        <v>0</v>
      </c>
      <c r="I139" s="5"/>
      <c r="J139" s="5"/>
      <c r="K139" s="5">
        <f>L139+M139</f>
        <v>0</v>
      </c>
      <c r="L139" s="5"/>
      <c r="M139" s="5"/>
      <c r="N139" s="5">
        <f>O139+P139</f>
        <v>0</v>
      </c>
      <c r="O139" s="5"/>
      <c r="P139" s="5"/>
    </row>
    <row r="140" spans="1:16" ht="15.75" hidden="1">
      <c r="A140" s="3" t="s">
        <v>50</v>
      </c>
      <c r="B140" s="39">
        <v>701</v>
      </c>
      <c r="C140" s="40">
        <v>4209903</v>
      </c>
      <c r="D140" s="41">
        <v>18</v>
      </c>
      <c r="E140" s="41">
        <v>226</v>
      </c>
      <c r="F140" s="42">
        <v>0</v>
      </c>
      <c r="G140" s="42">
        <v>10100</v>
      </c>
      <c r="H140" s="5">
        <f>I140+J140</f>
        <v>0</v>
      </c>
      <c r="I140" s="5"/>
      <c r="J140" s="5"/>
      <c r="K140" s="5">
        <f>L140+M140</f>
        <v>0</v>
      </c>
      <c r="L140" s="5"/>
      <c r="M140" s="5"/>
      <c r="N140" s="5">
        <f>O140+P140</f>
        <v>0</v>
      </c>
      <c r="O140" s="5"/>
      <c r="P140" s="5"/>
    </row>
    <row r="141" spans="1:16" s="29" customFormat="1" ht="31.5" hidden="1">
      <c r="A141" s="23" t="s">
        <v>30</v>
      </c>
      <c r="B141" s="54">
        <v>701</v>
      </c>
      <c r="C141" s="55">
        <v>4209903</v>
      </c>
      <c r="D141" s="56">
        <v>31</v>
      </c>
      <c r="E141" s="56"/>
      <c r="F141" s="57"/>
      <c r="G141" s="57">
        <v>10100</v>
      </c>
      <c r="H141" s="28">
        <f aca="true" t="shared" si="68" ref="H141:P141">SUM(H142:H143)</f>
        <v>0</v>
      </c>
      <c r="I141" s="28">
        <f t="shared" si="68"/>
        <v>0</v>
      </c>
      <c r="J141" s="28">
        <f t="shared" si="68"/>
        <v>0</v>
      </c>
      <c r="K141" s="28">
        <f t="shared" si="68"/>
        <v>0</v>
      </c>
      <c r="L141" s="28">
        <f t="shared" si="68"/>
        <v>0</v>
      </c>
      <c r="M141" s="28">
        <f t="shared" si="68"/>
        <v>0</v>
      </c>
      <c r="N141" s="28">
        <f t="shared" si="68"/>
        <v>0</v>
      </c>
      <c r="O141" s="28">
        <f t="shared" si="68"/>
        <v>0</v>
      </c>
      <c r="P141" s="28">
        <f t="shared" si="68"/>
        <v>0</v>
      </c>
    </row>
    <row r="142" spans="1:16" ht="31.5" hidden="1">
      <c r="A142" s="3" t="s">
        <v>49</v>
      </c>
      <c r="B142" s="39">
        <v>701</v>
      </c>
      <c r="C142" s="40">
        <v>4209903</v>
      </c>
      <c r="D142" s="41">
        <v>31</v>
      </c>
      <c r="E142" s="41">
        <v>225</v>
      </c>
      <c r="F142" s="42">
        <v>0</v>
      </c>
      <c r="G142" s="42">
        <v>10100</v>
      </c>
      <c r="H142" s="5">
        <f>I142+J142</f>
        <v>0</v>
      </c>
      <c r="I142" s="5"/>
      <c r="J142" s="5"/>
      <c r="K142" s="5">
        <f>L142+M142</f>
        <v>0</v>
      </c>
      <c r="L142" s="5"/>
      <c r="M142" s="5"/>
      <c r="N142" s="5">
        <f>O142+P142</f>
        <v>0</v>
      </c>
      <c r="O142" s="5"/>
      <c r="P142" s="5"/>
    </row>
    <row r="143" spans="1:16" ht="15.75" hidden="1">
      <c r="A143" s="3" t="s">
        <v>50</v>
      </c>
      <c r="B143" s="39">
        <v>701</v>
      </c>
      <c r="C143" s="40">
        <v>4209903</v>
      </c>
      <c r="D143" s="41">
        <v>31</v>
      </c>
      <c r="E143" s="41">
        <v>226</v>
      </c>
      <c r="F143" s="42">
        <v>0</v>
      </c>
      <c r="G143" s="42">
        <v>10100</v>
      </c>
      <c r="H143" s="5">
        <f>I143+J143</f>
        <v>0</v>
      </c>
      <c r="I143" s="5"/>
      <c r="J143" s="5"/>
      <c r="K143" s="5">
        <f>L143+M143</f>
        <v>0</v>
      </c>
      <c r="L143" s="5"/>
      <c r="M143" s="5"/>
      <c r="N143" s="5">
        <f>O143+P143</f>
        <v>0</v>
      </c>
      <c r="O143" s="5"/>
      <c r="P143" s="5"/>
    </row>
    <row r="144" spans="1:16" s="29" customFormat="1" ht="31.5" hidden="1">
      <c r="A144" s="23" t="s">
        <v>30</v>
      </c>
      <c r="B144" s="54">
        <v>702</v>
      </c>
      <c r="C144" s="55">
        <v>4219903</v>
      </c>
      <c r="D144" s="56">
        <v>18</v>
      </c>
      <c r="E144" s="56"/>
      <c r="F144" s="57"/>
      <c r="G144" s="57">
        <v>10100</v>
      </c>
      <c r="H144" s="28">
        <f aca="true" t="shared" si="69" ref="H144:P144">SUM(H145:H146)</f>
        <v>0</v>
      </c>
      <c r="I144" s="28">
        <f t="shared" si="69"/>
        <v>0</v>
      </c>
      <c r="J144" s="28">
        <f t="shared" si="69"/>
        <v>0</v>
      </c>
      <c r="K144" s="28">
        <f t="shared" si="69"/>
        <v>0</v>
      </c>
      <c r="L144" s="28">
        <f t="shared" si="69"/>
        <v>0</v>
      </c>
      <c r="M144" s="28">
        <f t="shared" si="69"/>
        <v>0</v>
      </c>
      <c r="N144" s="28">
        <f t="shared" si="69"/>
        <v>0</v>
      </c>
      <c r="O144" s="28">
        <f t="shared" si="69"/>
        <v>0</v>
      </c>
      <c r="P144" s="28">
        <f t="shared" si="69"/>
        <v>0</v>
      </c>
    </row>
    <row r="145" spans="1:16" ht="31.5" hidden="1">
      <c r="A145" s="3" t="s">
        <v>49</v>
      </c>
      <c r="B145" s="39">
        <v>702</v>
      </c>
      <c r="C145" s="40">
        <v>4219903</v>
      </c>
      <c r="D145" s="41">
        <v>18</v>
      </c>
      <c r="E145" s="41">
        <v>225</v>
      </c>
      <c r="F145" s="42">
        <v>0</v>
      </c>
      <c r="G145" s="42">
        <v>10100</v>
      </c>
      <c r="H145" s="5">
        <f>I145+J145</f>
        <v>0</v>
      </c>
      <c r="I145" s="5"/>
      <c r="J145" s="5"/>
      <c r="K145" s="5">
        <f>L145+M145</f>
        <v>0</v>
      </c>
      <c r="L145" s="5"/>
      <c r="M145" s="5"/>
      <c r="N145" s="5">
        <f>O145+P145</f>
        <v>0</v>
      </c>
      <c r="O145" s="5"/>
      <c r="P145" s="5"/>
    </row>
    <row r="146" spans="1:16" ht="15.75" hidden="1">
      <c r="A146" s="3" t="s">
        <v>50</v>
      </c>
      <c r="B146" s="39">
        <v>702</v>
      </c>
      <c r="C146" s="40">
        <v>4219903</v>
      </c>
      <c r="D146" s="41">
        <v>18</v>
      </c>
      <c r="E146" s="41">
        <v>226</v>
      </c>
      <c r="F146" s="42">
        <v>0</v>
      </c>
      <c r="G146" s="42">
        <v>10100</v>
      </c>
      <c r="H146" s="5">
        <f>I146+J146</f>
        <v>0</v>
      </c>
      <c r="I146" s="5"/>
      <c r="J146" s="5"/>
      <c r="K146" s="5">
        <f>L146+M146</f>
        <v>0</v>
      </c>
      <c r="L146" s="5"/>
      <c r="M146" s="5"/>
      <c r="N146" s="5">
        <f>O146+P146</f>
        <v>0</v>
      </c>
      <c r="O146" s="5"/>
      <c r="P146" s="5"/>
    </row>
    <row r="147" spans="1:16" s="29" customFormat="1" ht="31.5" hidden="1">
      <c r="A147" s="23" t="s">
        <v>30</v>
      </c>
      <c r="B147" s="54">
        <v>702</v>
      </c>
      <c r="C147" s="55">
        <v>4219903</v>
      </c>
      <c r="D147" s="56">
        <v>31</v>
      </c>
      <c r="E147" s="56"/>
      <c r="F147" s="57"/>
      <c r="G147" s="57">
        <v>60100</v>
      </c>
      <c r="H147" s="28">
        <f>SUM(H148:H149)</f>
        <v>0</v>
      </c>
      <c r="I147" s="28">
        <f aca="true" t="shared" si="70" ref="I147:P147">SUM(I148:I149)</f>
        <v>0</v>
      </c>
      <c r="J147" s="28">
        <f t="shared" si="70"/>
        <v>0</v>
      </c>
      <c r="K147" s="28">
        <f t="shared" si="70"/>
        <v>0</v>
      </c>
      <c r="L147" s="28">
        <f t="shared" si="70"/>
        <v>0</v>
      </c>
      <c r="M147" s="28">
        <f t="shared" si="70"/>
        <v>0</v>
      </c>
      <c r="N147" s="28">
        <f t="shared" si="70"/>
        <v>0</v>
      </c>
      <c r="O147" s="28">
        <f t="shared" si="70"/>
        <v>0</v>
      </c>
      <c r="P147" s="28">
        <f t="shared" si="70"/>
        <v>0</v>
      </c>
    </row>
    <row r="148" spans="1:16" ht="31.5" hidden="1">
      <c r="A148" s="3" t="s">
        <v>49</v>
      </c>
      <c r="B148" s="39">
        <v>702</v>
      </c>
      <c r="C148" s="40">
        <v>4219903</v>
      </c>
      <c r="D148" s="41">
        <v>31</v>
      </c>
      <c r="E148" s="41">
        <v>225</v>
      </c>
      <c r="F148" s="42">
        <v>0</v>
      </c>
      <c r="G148" s="74">
        <v>60100</v>
      </c>
      <c r="H148" s="5">
        <f>I148+J148</f>
        <v>0</v>
      </c>
      <c r="I148" s="5"/>
      <c r="J148" s="5"/>
      <c r="K148" s="5">
        <f>L148+M148</f>
        <v>0</v>
      </c>
      <c r="L148" s="5"/>
      <c r="M148" s="5"/>
      <c r="N148" s="5">
        <f>O148+P148</f>
        <v>0</v>
      </c>
      <c r="O148" s="5"/>
      <c r="P148" s="5"/>
    </row>
    <row r="149" spans="1:16" ht="15.75" hidden="1">
      <c r="A149" s="3" t="s">
        <v>50</v>
      </c>
      <c r="B149" s="39">
        <v>702</v>
      </c>
      <c r="C149" s="40">
        <v>4219903</v>
      </c>
      <c r="D149" s="41">
        <v>31</v>
      </c>
      <c r="E149" s="41">
        <v>226</v>
      </c>
      <c r="F149" s="42">
        <v>0</v>
      </c>
      <c r="G149" s="74">
        <v>60100</v>
      </c>
      <c r="H149" s="5">
        <f>I149+J149</f>
        <v>0</v>
      </c>
      <c r="I149" s="5"/>
      <c r="J149" s="5"/>
      <c r="K149" s="5">
        <f>L149+M149</f>
        <v>0</v>
      </c>
      <c r="L149" s="5"/>
      <c r="M149" s="5"/>
      <c r="N149" s="5">
        <f>O149+P149</f>
        <v>0</v>
      </c>
      <c r="O149" s="5"/>
      <c r="P149" s="5"/>
    </row>
    <row r="150" spans="1:16" s="29" customFormat="1" ht="117" customHeight="1" hidden="1">
      <c r="A150" s="23" t="s">
        <v>82</v>
      </c>
      <c r="B150" s="54">
        <v>702</v>
      </c>
      <c r="C150" s="55">
        <v>4362101</v>
      </c>
      <c r="D150" s="56">
        <v>31</v>
      </c>
      <c r="E150" s="56"/>
      <c r="F150" s="57"/>
      <c r="G150" s="75">
        <v>25966</v>
      </c>
      <c r="H150" s="28">
        <f>SUM(H151:H152)</f>
        <v>0</v>
      </c>
      <c r="I150" s="28">
        <f aca="true" t="shared" si="71" ref="I150:P150">SUM(I151:I152)</f>
        <v>0</v>
      </c>
      <c r="J150" s="28">
        <f t="shared" si="71"/>
        <v>0</v>
      </c>
      <c r="K150" s="28">
        <f t="shared" si="71"/>
        <v>0</v>
      </c>
      <c r="L150" s="28">
        <f t="shared" si="71"/>
        <v>0</v>
      </c>
      <c r="M150" s="28">
        <f t="shared" si="71"/>
        <v>0</v>
      </c>
      <c r="N150" s="28">
        <f t="shared" si="71"/>
        <v>0</v>
      </c>
      <c r="O150" s="28">
        <f t="shared" si="71"/>
        <v>0</v>
      </c>
      <c r="P150" s="28">
        <f t="shared" si="71"/>
        <v>0</v>
      </c>
    </row>
    <row r="151" spans="1:16" ht="15.75" hidden="1">
      <c r="A151" s="3" t="s">
        <v>50</v>
      </c>
      <c r="B151" s="39">
        <v>702</v>
      </c>
      <c r="C151" s="40" t="s">
        <v>83</v>
      </c>
      <c r="D151" s="41">
        <v>18</v>
      </c>
      <c r="E151" s="41">
        <v>226</v>
      </c>
      <c r="F151" s="42">
        <v>0</v>
      </c>
      <c r="G151" s="42">
        <v>20271</v>
      </c>
      <c r="H151" s="5">
        <f>I151+J151</f>
        <v>0</v>
      </c>
      <c r="I151" s="5"/>
      <c r="J151" s="5"/>
      <c r="K151" s="5">
        <f>L151+M151</f>
        <v>0</v>
      </c>
      <c r="L151" s="5"/>
      <c r="M151" s="5"/>
      <c r="N151" s="5">
        <f>O151+P151</f>
        <v>0</v>
      </c>
      <c r="O151" s="5"/>
      <c r="P151" s="5"/>
    </row>
    <row r="152" spans="1:16" ht="31.5" hidden="1">
      <c r="A152" s="3" t="s">
        <v>56</v>
      </c>
      <c r="B152" s="39">
        <v>702</v>
      </c>
      <c r="C152" s="40" t="s">
        <v>83</v>
      </c>
      <c r="D152" s="41">
        <v>18</v>
      </c>
      <c r="E152" s="41">
        <v>310</v>
      </c>
      <c r="F152" s="42">
        <v>0</v>
      </c>
      <c r="G152" s="42">
        <v>20271</v>
      </c>
      <c r="H152" s="5">
        <f>I152+J152</f>
        <v>0</v>
      </c>
      <c r="I152" s="5"/>
      <c r="J152" s="5"/>
      <c r="K152" s="5">
        <f>L152+M152</f>
        <v>0</v>
      </c>
      <c r="L152" s="5"/>
      <c r="M152" s="5"/>
      <c r="N152" s="5">
        <f>O152+P152</f>
        <v>0</v>
      </c>
      <c r="O152" s="5"/>
      <c r="P152" s="5"/>
    </row>
    <row r="153" spans="1:16" s="29" customFormat="1" ht="31.5" hidden="1">
      <c r="A153" s="23" t="s">
        <v>30</v>
      </c>
      <c r="B153" s="54">
        <v>702</v>
      </c>
      <c r="C153" s="55">
        <v>4239903</v>
      </c>
      <c r="D153" s="56">
        <v>31</v>
      </c>
      <c r="E153" s="56"/>
      <c r="F153" s="57"/>
      <c r="G153" s="57">
        <v>10100</v>
      </c>
      <c r="H153" s="28">
        <f aca="true" t="shared" si="72" ref="H153:P153">SUM(H154:H155)</f>
        <v>0</v>
      </c>
      <c r="I153" s="28">
        <f t="shared" si="72"/>
        <v>0</v>
      </c>
      <c r="J153" s="28">
        <f t="shared" si="72"/>
        <v>0</v>
      </c>
      <c r="K153" s="28">
        <f t="shared" si="72"/>
        <v>0</v>
      </c>
      <c r="L153" s="28">
        <f t="shared" si="72"/>
        <v>0</v>
      </c>
      <c r="M153" s="28">
        <f t="shared" si="72"/>
        <v>0</v>
      </c>
      <c r="N153" s="28">
        <f t="shared" si="72"/>
        <v>0</v>
      </c>
      <c r="O153" s="28">
        <f t="shared" si="72"/>
        <v>0</v>
      </c>
      <c r="P153" s="28">
        <f t="shared" si="72"/>
        <v>0</v>
      </c>
    </row>
    <row r="154" spans="1:16" ht="31.5" hidden="1">
      <c r="A154" s="3" t="s">
        <v>49</v>
      </c>
      <c r="B154" s="39">
        <v>702</v>
      </c>
      <c r="C154" s="40">
        <v>4239903</v>
      </c>
      <c r="D154" s="41">
        <v>31</v>
      </c>
      <c r="E154" s="41">
        <v>225</v>
      </c>
      <c r="F154" s="42">
        <v>0</v>
      </c>
      <c r="G154" s="42">
        <v>10100</v>
      </c>
      <c r="H154" s="5">
        <f>I154+J154</f>
        <v>0</v>
      </c>
      <c r="I154" s="5"/>
      <c r="J154" s="5"/>
      <c r="K154" s="5">
        <f>L154+M154</f>
        <v>0</v>
      </c>
      <c r="L154" s="5"/>
      <c r="M154" s="5"/>
      <c r="N154" s="5">
        <f>O154+P154</f>
        <v>0</v>
      </c>
      <c r="O154" s="5"/>
      <c r="P154" s="5"/>
    </row>
    <row r="155" spans="1:16" ht="15.75" hidden="1">
      <c r="A155" s="3" t="s">
        <v>50</v>
      </c>
      <c r="B155" s="39">
        <v>702</v>
      </c>
      <c r="C155" s="40">
        <v>4239903</v>
      </c>
      <c r="D155" s="41">
        <v>31</v>
      </c>
      <c r="E155" s="41">
        <v>226</v>
      </c>
      <c r="F155" s="42">
        <v>0</v>
      </c>
      <c r="G155" s="42">
        <v>10100</v>
      </c>
      <c r="H155" s="5">
        <f>I155+J155</f>
        <v>0</v>
      </c>
      <c r="I155" s="5"/>
      <c r="J155" s="5"/>
      <c r="K155" s="5">
        <f>L155+M155</f>
        <v>0</v>
      </c>
      <c r="L155" s="5"/>
      <c r="M155" s="5"/>
      <c r="N155" s="5">
        <f>O155+P155</f>
        <v>0</v>
      </c>
      <c r="O155" s="5"/>
      <c r="P155" s="5"/>
    </row>
    <row r="156" spans="1:16" s="29" customFormat="1" ht="31.5" hidden="1">
      <c r="A156" s="23" t="s">
        <v>58</v>
      </c>
      <c r="B156" s="54">
        <v>702</v>
      </c>
      <c r="C156" s="55">
        <v>7960101</v>
      </c>
      <c r="D156" s="56">
        <v>18</v>
      </c>
      <c r="E156" s="56"/>
      <c r="F156" s="57"/>
      <c r="G156" s="57">
        <v>10100</v>
      </c>
      <c r="H156" s="28">
        <f aca="true" t="shared" si="73" ref="H156:P156">SUM(H157:H159)</f>
        <v>0</v>
      </c>
      <c r="I156" s="28">
        <f t="shared" si="73"/>
        <v>0</v>
      </c>
      <c r="J156" s="28">
        <f t="shared" si="73"/>
        <v>0</v>
      </c>
      <c r="K156" s="28">
        <f t="shared" si="73"/>
        <v>0</v>
      </c>
      <c r="L156" s="28">
        <f t="shared" si="73"/>
        <v>0</v>
      </c>
      <c r="M156" s="28">
        <f t="shared" si="73"/>
        <v>0</v>
      </c>
      <c r="N156" s="28">
        <f t="shared" si="73"/>
        <v>0</v>
      </c>
      <c r="O156" s="28">
        <f t="shared" si="73"/>
        <v>0</v>
      </c>
      <c r="P156" s="28">
        <f t="shared" si="73"/>
        <v>0</v>
      </c>
    </row>
    <row r="157" spans="1:16" ht="15.75" hidden="1">
      <c r="A157" s="3" t="s">
        <v>50</v>
      </c>
      <c r="B157" s="39">
        <v>702</v>
      </c>
      <c r="C157" s="40">
        <v>7960101</v>
      </c>
      <c r="D157" s="41">
        <v>18</v>
      </c>
      <c r="E157" s="41">
        <v>226</v>
      </c>
      <c r="F157" s="42">
        <v>0</v>
      </c>
      <c r="G157" s="42">
        <v>10100</v>
      </c>
      <c r="H157" s="5">
        <f>I157+J157</f>
        <v>0</v>
      </c>
      <c r="I157" s="5"/>
      <c r="J157" s="5"/>
      <c r="K157" s="5">
        <f>L157+M157</f>
        <v>0</v>
      </c>
      <c r="L157" s="5"/>
      <c r="M157" s="5"/>
      <c r="N157" s="5">
        <f>O157+P157</f>
        <v>0</v>
      </c>
      <c r="O157" s="5"/>
      <c r="P157" s="5"/>
    </row>
    <row r="158" spans="1:16" ht="15.75" hidden="1">
      <c r="A158" s="3" t="s">
        <v>55</v>
      </c>
      <c r="B158" s="39">
        <v>702</v>
      </c>
      <c r="C158" s="40">
        <v>7960101</v>
      </c>
      <c r="D158" s="41">
        <v>18</v>
      </c>
      <c r="E158" s="41">
        <v>290</v>
      </c>
      <c r="F158" s="42">
        <v>0</v>
      </c>
      <c r="G158" s="42">
        <v>10100</v>
      </c>
      <c r="H158" s="5">
        <f>I158+J158</f>
        <v>0</v>
      </c>
      <c r="I158" s="5"/>
      <c r="J158" s="5"/>
      <c r="K158" s="5">
        <f>L158+M158</f>
        <v>0</v>
      </c>
      <c r="L158" s="5"/>
      <c r="M158" s="5"/>
      <c r="N158" s="5">
        <f>O158+P158</f>
        <v>0</v>
      </c>
      <c r="O158" s="5"/>
      <c r="P158" s="5"/>
    </row>
    <row r="159" spans="1:16" ht="31.5" hidden="1">
      <c r="A159" s="3" t="s">
        <v>53</v>
      </c>
      <c r="B159" s="39">
        <v>702</v>
      </c>
      <c r="C159" s="40">
        <v>7960101</v>
      </c>
      <c r="D159" s="41">
        <v>18</v>
      </c>
      <c r="E159" s="41">
        <v>340</v>
      </c>
      <c r="F159" s="42">
        <v>0</v>
      </c>
      <c r="G159" s="42">
        <v>10100</v>
      </c>
      <c r="H159" s="5">
        <f>I159+J159</f>
        <v>0</v>
      </c>
      <c r="I159" s="5"/>
      <c r="J159" s="5"/>
      <c r="K159" s="5">
        <f>L159+M159</f>
        <v>0</v>
      </c>
      <c r="L159" s="5"/>
      <c r="M159" s="5"/>
      <c r="N159" s="5">
        <f>O159+P159</f>
        <v>0</v>
      </c>
      <c r="O159" s="5"/>
      <c r="P159" s="5"/>
    </row>
    <row r="160" spans="1:16" s="29" customFormat="1" ht="31.5" hidden="1">
      <c r="A160" s="23" t="s">
        <v>58</v>
      </c>
      <c r="B160" s="54">
        <v>702</v>
      </c>
      <c r="C160" s="55">
        <v>7960101</v>
      </c>
      <c r="D160" s="56">
        <v>31</v>
      </c>
      <c r="E160" s="56"/>
      <c r="F160" s="57"/>
      <c r="G160" s="57">
        <v>60100</v>
      </c>
      <c r="H160" s="28">
        <f aca="true" t="shared" si="74" ref="H160:P160">SUM(H161:H163)</f>
        <v>0</v>
      </c>
      <c r="I160" s="28">
        <f t="shared" si="74"/>
        <v>0</v>
      </c>
      <c r="J160" s="28">
        <f t="shared" si="74"/>
        <v>0</v>
      </c>
      <c r="K160" s="28">
        <f t="shared" si="74"/>
        <v>0</v>
      </c>
      <c r="L160" s="28">
        <f t="shared" si="74"/>
        <v>0</v>
      </c>
      <c r="M160" s="28">
        <f t="shared" si="74"/>
        <v>0</v>
      </c>
      <c r="N160" s="28">
        <f t="shared" si="74"/>
        <v>0</v>
      </c>
      <c r="O160" s="28">
        <f t="shared" si="74"/>
        <v>0</v>
      </c>
      <c r="P160" s="28">
        <f t="shared" si="74"/>
        <v>0</v>
      </c>
    </row>
    <row r="161" spans="1:16" ht="15.75" hidden="1">
      <c r="A161" s="3" t="s">
        <v>50</v>
      </c>
      <c r="B161" s="39">
        <v>702</v>
      </c>
      <c r="C161" s="40">
        <v>7960101</v>
      </c>
      <c r="D161" s="41">
        <v>31</v>
      </c>
      <c r="E161" s="41">
        <v>226</v>
      </c>
      <c r="F161" s="42">
        <v>0</v>
      </c>
      <c r="G161" s="42">
        <f>G160</f>
        <v>60100</v>
      </c>
      <c r="H161" s="5">
        <f>I161+J161</f>
        <v>0</v>
      </c>
      <c r="I161" s="5"/>
      <c r="J161" s="5"/>
      <c r="K161" s="5">
        <f>L161+M161</f>
        <v>0</v>
      </c>
      <c r="L161" s="5"/>
      <c r="M161" s="5"/>
      <c r="N161" s="5">
        <f>O161+P161</f>
        <v>0</v>
      </c>
      <c r="O161" s="5"/>
      <c r="P161" s="5"/>
    </row>
    <row r="162" spans="1:16" ht="15.75" hidden="1">
      <c r="A162" s="3" t="s">
        <v>55</v>
      </c>
      <c r="B162" s="39">
        <v>702</v>
      </c>
      <c r="C162" s="40">
        <v>7960101</v>
      </c>
      <c r="D162" s="41">
        <v>31</v>
      </c>
      <c r="E162" s="41">
        <v>290</v>
      </c>
      <c r="F162" s="42">
        <v>0</v>
      </c>
      <c r="G162" s="42">
        <v>10100</v>
      </c>
      <c r="H162" s="5">
        <f>I162+J162</f>
        <v>0</v>
      </c>
      <c r="I162" s="5"/>
      <c r="J162" s="5"/>
      <c r="K162" s="5">
        <f>L162+M162</f>
        <v>0</v>
      </c>
      <c r="L162" s="5"/>
      <c r="M162" s="5"/>
      <c r="N162" s="5">
        <f>O162+P162</f>
        <v>0</v>
      </c>
      <c r="O162" s="5"/>
      <c r="P162" s="5"/>
    </row>
    <row r="163" spans="1:16" ht="31.5" hidden="1">
      <c r="A163" s="3" t="s">
        <v>53</v>
      </c>
      <c r="B163" s="39">
        <v>702</v>
      </c>
      <c r="C163" s="40">
        <v>7960101</v>
      </c>
      <c r="D163" s="41">
        <v>31</v>
      </c>
      <c r="E163" s="41">
        <v>340</v>
      </c>
      <c r="F163" s="42">
        <v>0</v>
      </c>
      <c r="G163" s="42">
        <v>50100</v>
      </c>
      <c r="H163" s="5">
        <f>I163+J163</f>
        <v>0</v>
      </c>
      <c r="I163" s="5"/>
      <c r="J163" s="5"/>
      <c r="K163" s="5">
        <f>L163+M163</f>
        <v>0</v>
      </c>
      <c r="L163" s="5"/>
      <c r="M163" s="5"/>
      <c r="N163" s="5">
        <f>O163+P163</f>
        <v>0</v>
      </c>
      <c r="O163" s="5"/>
      <c r="P163" s="5"/>
    </row>
    <row r="164" spans="1:16" s="29" customFormat="1" ht="31.5" hidden="1">
      <c r="A164" s="23" t="s">
        <v>58</v>
      </c>
      <c r="B164" s="54">
        <v>707</v>
      </c>
      <c r="C164" s="55">
        <v>7960101</v>
      </c>
      <c r="D164" s="56">
        <v>31</v>
      </c>
      <c r="E164" s="56"/>
      <c r="F164" s="57"/>
      <c r="G164" s="57">
        <v>60100</v>
      </c>
      <c r="H164" s="28">
        <f>SUM(H165:H169)</f>
        <v>0</v>
      </c>
      <c r="I164" s="28">
        <f>SUM(I165:I169)</f>
        <v>0</v>
      </c>
      <c r="J164" s="28">
        <f aca="true" t="shared" si="75" ref="J164:P164">SUM(J165:J167)</f>
        <v>0</v>
      </c>
      <c r="K164" s="28">
        <f t="shared" si="75"/>
        <v>0</v>
      </c>
      <c r="L164" s="28">
        <f t="shared" si="75"/>
        <v>0</v>
      </c>
      <c r="M164" s="28">
        <f t="shared" si="75"/>
        <v>0</v>
      </c>
      <c r="N164" s="28">
        <f t="shared" si="75"/>
        <v>0</v>
      </c>
      <c r="O164" s="28">
        <f t="shared" si="75"/>
        <v>0</v>
      </c>
      <c r="P164" s="28">
        <f t="shared" si="75"/>
        <v>0</v>
      </c>
    </row>
    <row r="165" spans="1:16" ht="15.75" hidden="1">
      <c r="A165" s="3" t="s">
        <v>50</v>
      </c>
      <c r="B165" s="39">
        <v>707</v>
      </c>
      <c r="C165" s="40">
        <v>7960101</v>
      </c>
      <c r="D165" s="41">
        <v>31</v>
      </c>
      <c r="E165" s="41">
        <v>226</v>
      </c>
      <c r="F165" s="42">
        <v>0</v>
      </c>
      <c r="G165" s="42">
        <f>G164</f>
        <v>60100</v>
      </c>
      <c r="H165" s="5">
        <f aca="true" t="shared" si="76" ref="H165:H170">I165+J165</f>
        <v>0</v>
      </c>
      <c r="I165" s="5"/>
      <c r="J165" s="5"/>
      <c r="K165" s="5">
        <f aca="true" t="shared" si="77" ref="K165:K170">L165+M165</f>
        <v>0</v>
      </c>
      <c r="L165" s="5"/>
      <c r="M165" s="5"/>
      <c r="N165" s="5">
        <f aca="true" t="shared" si="78" ref="N165:N170">O165+P165</f>
        <v>0</v>
      </c>
      <c r="O165" s="5"/>
      <c r="P165" s="5"/>
    </row>
    <row r="166" spans="1:16" ht="16.5" customHeight="1" hidden="1">
      <c r="A166" s="3" t="s">
        <v>45</v>
      </c>
      <c r="B166" s="39">
        <v>701</v>
      </c>
      <c r="C166" s="40">
        <v>7960102</v>
      </c>
      <c r="D166" s="41">
        <v>18</v>
      </c>
      <c r="E166" s="41">
        <v>213</v>
      </c>
      <c r="F166" s="42">
        <v>0</v>
      </c>
      <c r="G166" s="42">
        <f>G165</f>
        <v>60100</v>
      </c>
      <c r="H166" s="5">
        <f t="shared" si="76"/>
        <v>0</v>
      </c>
      <c r="I166" s="5"/>
      <c r="J166" s="5"/>
      <c r="K166" s="5">
        <f t="shared" si="77"/>
        <v>0</v>
      </c>
      <c r="L166" s="5"/>
      <c r="M166" s="5"/>
      <c r="N166" s="5">
        <f t="shared" si="78"/>
        <v>0</v>
      </c>
      <c r="O166" s="5"/>
      <c r="P166" s="5"/>
    </row>
    <row r="167" spans="1:16" ht="31.5" hidden="1">
      <c r="A167" s="3" t="s">
        <v>49</v>
      </c>
      <c r="B167" s="39">
        <v>701</v>
      </c>
      <c r="C167" s="40">
        <v>7960102</v>
      </c>
      <c r="D167" s="41">
        <v>18</v>
      </c>
      <c r="E167" s="41">
        <v>225</v>
      </c>
      <c r="F167" s="42">
        <v>0</v>
      </c>
      <c r="G167" s="42">
        <f>G166</f>
        <v>60100</v>
      </c>
      <c r="H167" s="5">
        <f t="shared" si="76"/>
        <v>0</v>
      </c>
      <c r="I167" s="5"/>
      <c r="J167" s="5"/>
      <c r="K167" s="5">
        <f t="shared" si="77"/>
        <v>0</v>
      </c>
      <c r="L167" s="5"/>
      <c r="M167" s="5"/>
      <c r="N167" s="5">
        <f t="shared" si="78"/>
        <v>0</v>
      </c>
      <c r="O167" s="5"/>
      <c r="P167" s="5"/>
    </row>
    <row r="168" spans="1:16" ht="15.75" hidden="1">
      <c r="A168" s="3" t="s">
        <v>50</v>
      </c>
      <c r="B168" s="39">
        <v>701</v>
      </c>
      <c r="C168" s="40">
        <v>7960102</v>
      </c>
      <c r="D168" s="41">
        <v>18</v>
      </c>
      <c r="E168" s="41">
        <v>226</v>
      </c>
      <c r="F168" s="42">
        <v>0</v>
      </c>
      <c r="G168" s="42">
        <f>G167</f>
        <v>60100</v>
      </c>
      <c r="H168" s="5">
        <f t="shared" si="76"/>
        <v>0</v>
      </c>
      <c r="I168" s="5"/>
      <c r="J168" s="5"/>
      <c r="K168" s="5">
        <f t="shared" si="77"/>
        <v>0</v>
      </c>
      <c r="L168" s="5"/>
      <c r="M168" s="5"/>
      <c r="N168" s="5">
        <f t="shared" si="78"/>
        <v>0</v>
      </c>
      <c r="O168" s="5"/>
      <c r="P168" s="5"/>
    </row>
    <row r="169" spans="1:16" ht="31.5" hidden="1">
      <c r="A169" s="3" t="s">
        <v>53</v>
      </c>
      <c r="B169" s="39">
        <v>707</v>
      </c>
      <c r="C169" s="40">
        <v>7960101</v>
      </c>
      <c r="D169" s="41">
        <v>31</v>
      </c>
      <c r="E169" s="41">
        <v>340</v>
      </c>
      <c r="F169" s="42">
        <v>0</v>
      </c>
      <c r="G169" s="42">
        <f>G168</f>
        <v>60100</v>
      </c>
      <c r="H169" s="5">
        <f t="shared" si="76"/>
        <v>0</v>
      </c>
      <c r="I169" s="5"/>
      <c r="J169" s="5"/>
      <c r="K169" s="5">
        <f t="shared" si="77"/>
        <v>0</v>
      </c>
      <c r="L169" s="5"/>
      <c r="M169" s="5"/>
      <c r="N169" s="5">
        <f t="shared" si="78"/>
        <v>0</v>
      </c>
      <c r="O169" s="5"/>
      <c r="P169" s="5"/>
    </row>
    <row r="170" spans="1:16" ht="31.5" hidden="1">
      <c r="A170" s="3" t="s">
        <v>53</v>
      </c>
      <c r="B170" s="39">
        <v>701</v>
      </c>
      <c r="C170" s="40">
        <v>7960102</v>
      </c>
      <c r="D170" s="41">
        <v>18</v>
      </c>
      <c r="E170" s="41">
        <v>340</v>
      </c>
      <c r="F170" s="42">
        <v>0</v>
      </c>
      <c r="G170" s="42">
        <v>10100</v>
      </c>
      <c r="H170" s="5">
        <f t="shared" si="76"/>
        <v>0</v>
      </c>
      <c r="I170" s="5"/>
      <c r="J170" s="5"/>
      <c r="K170" s="5">
        <f t="shared" si="77"/>
        <v>0</v>
      </c>
      <c r="L170" s="5"/>
      <c r="M170" s="5"/>
      <c r="N170" s="5">
        <f t="shared" si="78"/>
        <v>0</v>
      </c>
      <c r="O170" s="5"/>
      <c r="P170" s="5"/>
    </row>
    <row r="171" spans="1:16" s="29" customFormat="1" ht="63" hidden="1">
      <c r="A171" s="23" t="s">
        <v>57</v>
      </c>
      <c r="B171" s="54">
        <v>701</v>
      </c>
      <c r="C171" s="55">
        <v>7960102</v>
      </c>
      <c r="D171" s="56">
        <v>31</v>
      </c>
      <c r="E171" s="56"/>
      <c r="F171" s="57"/>
      <c r="G171" s="57">
        <v>10100</v>
      </c>
      <c r="H171" s="28">
        <f aca="true" t="shared" si="79" ref="H171:P171">SUM(H172:H177)</f>
        <v>0</v>
      </c>
      <c r="I171" s="28">
        <f t="shared" si="79"/>
        <v>0</v>
      </c>
      <c r="J171" s="28">
        <f t="shared" si="79"/>
        <v>0</v>
      </c>
      <c r="K171" s="28">
        <f t="shared" si="79"/>
        <v>0</v>
      </c>
      <c r="L171" s="28">
        <f t="shared" si="79"/>
        <v>0</v>
      </c>
      <c r="M171" s="28">
        <f t="shared" si="79"/>
        <v>0</v>
      </c>
      <c r="N171" s="28">
        <f t="shared" si="79"/>
        <v>0</v>
      </c>
      <c r="O171" s="28">
        <f t="shared" si="79"/>
        <v>0</v>
      </c>
      <c r="P171" s="28">
        <f t="shared" si="79"/>
        <v>0</v>
      </c>
    </row>
    <row r="172" spans="1:16" ht="15.75" hidden="1">
      <c r="A172" s="3" t="s">
        <v>43</v>
      </c>
      <c r="B172" s="39">
        <v>701</v>
      </c>
      <c r="C172" s="40">
        <v>7960102</v>
      </c>
      <c r="D172" s="41">
        <v>31</v>
      </c>
      <c r="E172" s="41">
        <v>211</v>
      </c>
      <c r="F172" s="42">
        <v>0</v>
      </c>
      <c r="G172" s="42">
        <v>10100</v>
      </c>
      <c r="H172" s="5">
        <f aca="true" t="shared" si="80" ref="H172:H177">I172+J172</f>
        <v>0</v>
      </c>
      <c r="I172" s="5"/>
      <c r="J172" s="5"/>
      <c r="K172" s="5">
        <f aca="true" t="shared" si="81" ref="K172:K177">L172+M172</f>
        <v>0</v>
      </c>
      <c r="L172" s="5"/>
      <c r="M172" s="5"/>
      <c r="N172" s="5">
        <f aca="true" t="shared" si="82" ref="N172:N177">O172+P172</f>
        <v>0</v>
      </c>
      <c r="O172" s="5"/>
      <c r="P172" s="5"/>
    </row>
    <row r="173" spans="1:16" ht="16.5" customHeight="1" hidden="1">
      <c r="A173" s="3" t="s">
        <v>45</v>
      </c>
      <c r="B173" s="39">
        <v>701</v>
      </c>
      <c r="C173" s="40">
        <v>7960102</v>
      </c>
      <c r="D173" s="41">
        <v>31</v>
      </c>
      <c r="E173" s="41">
        <v>213</v>
      </c>
      <c r="F173" s="42">
        <v>0</v>
      </c>
      <c r="G173" s="42">
        <v>10100</v>
      </c>
      <c r="H173" s="5">
        <f t="shared" si="80"/>
        <v>0</v>
      </c>
      <c r="I173" s="5"/>
      <c r="J173" s="5"/>
      <c r="K173" s="5">
        <f t="shared" si="81"/>
        <v>0</v>
      </c>
      <c r="L173" s="5"/>
      <c r="M173" s="5"/>
      <c r="N173" s="5">
        <f t="shared" si="82"/>
        <v>0</v>
      </c>
      <c r="O173" s="5"/>
      <c r="P173" s="5"/>
    </row>
    <row r="174" spans="1:16" ht="31.5" hidden="1">
      <c r="A174" s="3" t="s">
        <v>49</v>
      </c>
      <c r="B174" s="39">
        <v>701</v>
      </c>
      <c r="C174" s="40">
        <v>7960102</v>
      </c>
      <c r="D174" s="41">
        <v>31</v>
      </c>
      <c r="E174" s="41">
        <v>225</v>
      </c>
      <c r="F174" s="42">
        <v>0</v>
      </c>
      <c r="G174" s="42">
        <v>10100</v>
      </c>
      <c r="H174" s="5">
        <f t="shared" si="80"/>
        <v>0</v>
      </c>
      <c r="I174" s="5"/>
      <c r="J174" s="5"/>
      <c r="K174" s="5">
        <f t="shared" si="81"/>
        <v>0</v>
      </c>
      <c r="L174" s="5"/>
      <c r="M174" s="5"/>
      <c r="N174" s="5">
        <f t="shared" si="82"/>
        <v>0</v>
      </c>
      <c r="O174" s="5"/>
      <c r="P174" s="5"/>
    </row>
    <row r="175" spans="1:16" ht="15.75" hidden="1">
      <c r="A175" s="3" t="s">
        <v>50</v>
      </c>
      <c r="B175" s="39">
        <v>701</v>
      </c>
      <c r="C175" s="40">
        <v>7960102</v>
      </c>
      <c r="D175" s="41">
        <v>31</v>
      </c>
      <c r="E175" s="41">
        <v>226</v>
      </c>
      <c r="F175" s="42">
        <v>0</v>
      </c>
      <c r="G175" s="42">
        <v>10100</v>
      </c>
      <c r="H175" s="5">
        <f t="shared" si="80"/>
        <v>0</v>
      </c>
      <c r="I175" s="5"/>
      <c r="J175" s="5"/>
      <c r="K175" s="5">
        <f t="shared" si="81"/>
        <v>0</v>
      </c>
      <c r="L175" s="5"/>
      <c r="M175" s="5"/>
      <c r="N175" s="5">
        <f t="shared" si="82"/>
        <v>0</v>
      </c>
      <c r="O175" s="5"/>
      <c r="P175" s="5"/>
    </row>
    <row r="176" spans="1:16" ht="47.25" hidden="1">
      <c r="A176" s="3" t="s">
        <v>52</v>
      </c>
      <c r="B176" s="39">
        <v>701</v>
      </c>
      <c r="C176" s="40">
        <v>7960102</v>
      </c>
      <c r="D176" s="41">
        <v>31</v>
      </c>
      <c r="E176" s="41">
        <v>290</v>
      </c>
      <c r="F176" s="42">
        <v>0</v>
      </c>
      <c r="G176" s="42">
        <v>10100</v>
      </c>
      <c r="H176" s="5">
        <f t="shared" si="80"/>
        <v>0</v>
      </c>
      <c r="I176" s="5"/>
      <c r="J176" s="5"/>
      <c r="K176" s="5">
        <f t="shared" si="81"/>
        <v>0</v>
      </c>
      <c r="L176" s="5"/>
      <c r="M176" s="5"/>
      <c r="N176" s="5">
        <f t="shared" si="82"/>
        <v>0</v>
      </c>
      <c r="O176" s="5"/>
      <c r="P176" s="5"/>
    </row>
    <row r="177" spans="1:16" ht="31.5" hidden="1">
      <c r="A177" s="3" t="s">
        <v>53</v>
      </c>
      <c r="B177" s="39">
        <v>701</v>
      </c>
      <c r="C177" s="40">
        <v>7960102</v>
      </c>
      <c r="D177" s="41">
        <v>31</v>
      </c>
      <c r="E177" s="41">
        <v>340</v>
      </c>
      <c r="F177" s="42">
        <v>0</v>
      </c>
      <c r="G177" s="42">
        <v>10100</v>
      </c>
      <c r="H177" s="5">
        <f t="shared" si="80"/>
        <v>0</v>
      </c>
      <c r="I177" s="5"/>
      <c r="J177" s="5"/>
      <c r="K177" s="5">
        <f t="shared" si="81"/>
        <v>0</v>
      </c>
      <c r="L177" s="5"/>
      <c r="M177" s="5"/>
      <c r="N177" s="5">
        <f t="shared" si="82"/>
        <v>0</v>
      </c>
      <c r="O177" s="5"/>
      <c r="P177" s="5"/>
    </row>
    <row r="178" spans="1:16" s="29" customFormat="1" ht="63" hidden="1">
      <c r="A178" s="23" t="s">
        <v>57</v>
      </c>
      <c r="B178" s="54">
        <v>702</v>
      </c>
      <c r="C178" s="55">
        <v>7960102</v>
      </c>
      <c r="D178" s="56">
        <v>18</v>
      </c>
      <c r="E178" s="56"/>
      <c r="F178" s="57"/>
      <c r="G178" s="57">
        <v>10100</v>
      </c>
      <c r="H178" s="28">
        <f aca="true" t="shared" si="83" ref="H178:P178">SUM(H179:H184)</f>
        <v>0</v>
      </c>
      <c r="I178" s="28">
        <f t="shared" si="83"/>
        <v>0</v>
      </c>
      <c r="J178" s="28">
        <f t="shared" si="83"/>
        <v>0</v>
      </c>
      <c r="K178" s="28">
        <f t="shared" si="83"/>
        <v>0</v>
      </c>
      <c r="L178" s="28">
        <f t="shared" si="83"/>
        <v>0</v>
      </c>
      <c r="M178" s="28">
        <f t="shared" si="83"/>
        <v>0</v>
      </c>
      <c r="N178" s="28">
        <f t="shared" si="83"/>
        <v>0</v>
      </c>
      <c r="O178" s="28">
        <f t="shared" si="83"/>
        <v>0</v>
      </c>
      <c r="P178" s="28">
        <f t="shared" si="83"/>
        <v>0</v>
      </c>
    </row>
    <row r="179" spans="1:16" ht="15.75" hidden="1">
      <c r="A179" s="3" t="s">
        <v>43</v>
      </c>
      <c r="B179" s="39">
        <v>702</v>
      </c>
      <c r="C179" s="40">
        <v>7960102</v>
      </c>
      <c r="D179" s="41">
        <v>18</v>
      </c>
      <c r="E179" s="41">
        <v>211</v>
      </c>
      <c r="F179" s="42">
        <v>0</v>
      </c>
      <c r="G179" s="42">
        <v>10100</v>
      </c>
      <c r="H179" s="5">
        <f aca="true" t="shared" si="84" ref="H179:H184">I179+J179</f>
        <v>0</v>
      </c>
      <c r="I179" s="5"/>
      <c r="J179" s="5"/>
      <c r="K179" s="5">
        <f aca="true" t="shared" si="85" ref="K179:K184">L179+M179</f>
        <v>0</v>
      </c>
      <c r="L179" s="5"/>
      <c r="M179" s="5"/>
      <c r="N179" s="5">
        <f aca="true" t="shared" si="86" ref="N179:N184">O179+P179</f>
        <v>0</v>
      </c>
      <c r="O179" s="5"/>
      <c r="P179" s="5"/>
    </row>
    <row r="180" spans="1:16" ht="16.5" customHeight="1" hidden="1">
      <c r="A180" s="3" t="s">
        <v>45</v>
      </c>
      <c r="B180" s="39">
        <v>702</v>
      </c>
      <c r="C180" s="40">
        <v>7960102</v>
      </c>
      <c r="D180" s="41">
        <v>18</v>
      </c>
      <c r="E180" s="41">
        <v>213</v>
      </c>
      <c r="F180" s="42">
        <v>0</v>
      </c>
      <c r="G180" s="42">
        <v>10100</v>
      </c>
      <c r="H180" s="5">
        <f t="shared" si="84"/>
        <v>0</v>
      </c>
      <c r="I180" s="5"/>
      <c r="J180" s="5"/>
      <c r="K180" s="5">
        <f t="shared" si="85"/>
        <v>0</v>
      </c>
      <c r="L180" s="5"/>
      <c r="M180" s="5"/>
      <c r="N180" s="5">
        <f t="shared" si="86"/>
        <v>0</v>
      </c>
      <c r="O180" s="5"/>
      <c r="P180" s="5"/>
    </row>
    <row r="181" spans="1:16" ht="31.5" hidden="1">
      <c r="A181" s="3" t="s">
        <v>49</v>
      </c>
      <c r="B181" s="39">
        <v>702</v>
      </c>
      <c r="C181" s="40">
        <v>7960102</v>
      </c>
      <c r="D181" s="41">
        <v>18</v>
      </c>
      <c r="E181" s="41">
        <v>225</v>
      </c>
      <c r="F181" s="42">
        <v>0</v>
      </c>
      <c r="G181" s="42">
        <v>10100</v>
      </c>
      <c r="H181" s="5">
        <f t="shared" si="84"/>
        <v>0</v>
      </c>
      <c r="I181" s="5"/>
      <c r="J181" s="5"/>
      <c r="K181" s="5">
        <f t="shared" si="85"/>
        <v>0</v>
      </c>
      <c r="L181" s="5"/>
      <c r="M181" s="5"/>
      <c r="N181" s="5">
        <f t="shared" si="86"/>
        <v>0</v>
      </c>
      <c r="O181" s="5"/>
      <c r="P181" s="5"/>
    </row>
    <row r="182" spans="1:16" ht="15.75" hidden="1">
      <c r="A182" s="3" t="s">
        <v>50</v>
      </c>
      <c r="B182" s="39">
        <v>702</v>
      </c>
      <c r="C182" s="40">
        <v>7960102</v>
      </c>
      <c r="D182" s="41">
        <v>18</v>
      </c>
      <c r="E182" s="41">
        <v>226</v>
      </c>
      <c r="F182" s="42">
        <v>0</v>
      </c>
      <c r="G182" s="42">
        <v>10100</v>
      </c>
      <c r="H182" s="5">
        <f t="shared" si="84"/>
        <v>0</v>
      </c>
      <c r="I182" s="5"/>
      <c r="J182" s="5"/>
      <c r="K182" s="5">
        <f t="shared" si="85"/>
        <v>0</v>
      </c>
      <c r="L182" s="5"/>
      <c r="M182" s="5"/>
      <c r="N182" s="5">
        <f t="shared" si="86"/>
        <v>0</v>
      </c>
      <c r="O182" s="5"/>
      <c r="P182" s="5"/>
    </row>
    <row r="183" spans="1:16" ht="47.25" hidden="1">
      <c r="A183" s="3" t="s">
        <v>52</v>
      </c>
      <c r="B183" s="39">
        <v>702</v>
      </c>
      <c r="C183" s="40">
        <v>7960102</v>
      </c>
      <c r="D183" s="41">
        <v>18</v>
      </c>
      <c r="E183" s="41">
        <v>290</v>
      </c>
      <c r="F183" s="42">
        <v>0</v>
      </c>
      <c r="G183" s="42">
        <v>10100</v>
      </c>
      <c r="H183" s="5">
        <f t="shared" si="84"/>
        <v>0</v>
      </c>
      <c r="I183" s="5"/>
      <c r="J183" s="5"/>
      <c r="K183" s="5">
        <f t="shared" si="85"/>
        <v>0</v>
      </c>
      <c r="L183" s="5"/>
      <c r="M183" s="5"/>
      <c r="N183" s="5">
        <f t="shared" si="86"/>
        <v>0</v>
      </c>
      <c r="O183" s="5"/>
      <c r="P183" s="5"/>
    </row>
    <row r="184" spans="1:16" ht="31.5" hidden="1">
      <c r="A184" s="3" t="s">
        <v>53</v>
      </c>
      <c r="B184" s="39">
        <v>702</v>
      </c>
      <c r="C184" s="40">
        <v>7960102</v>
      </c>
      <c r="D184" s="41">
        <v>18</v>
      </c>
      <c r="E184" s="41">
        <v>340</v>
      </c>
      <c r="F184" s="42">
        <v>0</v>
      </c>
      <c r="G184" s="42">
        <v>10100</v>
      </c>
      <c r="H184" s="5">
        <f t="shared" si="84"/>
        <v>0</v>
      </c>
      <c r="I184" s="5"/>
      <c r="J184" s="5"/>
      <c r="K184" s="5">
        <f t="shared" si="85"/>
        <v>0</v>
      </c>
      <c r="L184" s="5"/>
      <c r="M184" s="5"/>
      <c r="N184" s="5">
        <f t="shared" si="86"/>
        <v>0</v>
      </c>
      <c r="O184" s="5"/>
      <c r="P184" s="5"/>
    </row>
    <row r="185" spans="1:16" s="29" customFormat="1" ht="80.25" customHeight="1" hidden="1">
      <c r="A185" s="23" t="s">
        <v>57</v>
      </c>
      <c r="B185" s="54">
        <v>702</v>
      </c>
      <c r="C185" s="55">
        <v>7960102</v>
      </c>
      <c r="D185" s="56">
        <v>31</v>
      </c>
      <c r="E185" s="56"/>
      <c r="F185" s="57"/>
      <c r="G185" s="57">
        <v>60100</v>
      </c>
      <c r="H185" s="28">
        <f aca="true" t="shared" si="87" ref="H185:P185">SUM(H186:H191)</f>
        <v>0</v>
      </c>
      <c r="I185" s="28">
        <f t="shared" si="87"/>
        <v>0</v>
      </c>
      <c r="J185" s="28">
        <f t="shared" si="87"/>
        <v>0</v>
      </c>
      <c r="K185" s="28">
        <f t="shared" si="87"/>
        <v>0</v>
      </c>
      <c r="L185" s="28">
        <f t="shared" si="87"/>
        <v>0</v>
      </c>
      <c r="M185" s="28">
        <f t="shared" si="87"/>
        <v>0</v>
      </c>
      <c r="N185" s="28">
        <f t="shared" si="87"/>
        <v>0</v>
      </c>
      <c r="O185" s="28">
        <f t="shared" si="87"/>
        <v>0</v>
      </c>
      <c r="P185" s="28">
        <f t="shared" si="87"/>
        <v>0</v>
      </c>
    </row>
    <row r="186" spans="1:16" ht="15.75" hidden="1">
      <c r="A186" s="3" t="s">
        <v>43</v>
      </c>
      <c r="B186" s="39">
        <v>702</v>
      </c>
      <c r="C186" s="40">
        <v>7960102</v>
      </c>
      <c r="D186" s="41">
        <v>31</v>
      </c>
      <c r="E186" s="41">
        <v>211</v>
      </c>
      <c r="F186" s="42">
        <v>0</v>
      </c>
      <c r="G186" s="42">
        <v>10100</v>
      </c>
      <c r="H186" s="5">
        <f aca="true" t="shared" si="88" ref="H186:H191">I186+J186</f>
        <v>0</v>
      </c>
      <c r="I186" s="5"/>
      <c r="J186" s="5"/>
      <c r="K186" s="5">
        <f aca="true" t="shared" si="89" ref="K186:K191">L186+M186</f>
        <v>0</v>
      </c>
      <c r="L186" s="5"/>
      <c r="M186" s="5"/>
      <c r="N186" s="5">
        <f aca="true" t="shared" si="90" ref="N186:N191">O186+P186</f>
        <v>0</v>
      </c>
      <c r="O186" s="5"/>
      <c r="P186" s="5"/>
    </row>
    <row r="187" spans="1:16" ht="16.5" customHeight="1" hidden="1">
      <c r="A187" s="3" t="s">
        <v>45</v>
      </c>
      <c r="B187" s="39">
        <v>702</v>
      </c>
      <c r="C187" s="40">
        <v>7960102</v>
      </c>
      <c r="D187" s="41">
        <v>31</v>
      </c>
      <c r="E187" s="41">
        <v>213</v>
      </c>
      <c r="F187" s="42">
        <v>0</v>
      </c>
      <c r="G187" s="42">
        <v>10100</v>
      </c>
      <c r="H187" s="5">
        <f t="shared" si="88"/>
        <v>0</v>
      </c>
      <c r="I187" s="5"/>
      <c r="J187" s="5"/>
      <c r="K187" s="5">
        <f t="shared" si="89"/>
        <v>0</v>
      </c>
      <c r="L187" s="5"/>
      <c r="M187" s="5"/>
      <c r="N187" s="5">
        <f t="shared" si="90"/>
        <v>0</v>
      </c>
      <c r="O187" s="5"/>
      <c r="P187" s="5"/>
    </row>
    <row r="188" spans="1:16" ht="31.5" hidden="1">
      <c r="A188" s="3" t="s">
        <v>49</v>
      </c>
      <c r="B188" s="39">
        <v>702</v>
      </c>
      <c r="C188" s="40">
        <v>7960102</v>
      </c>
      <c r="D188" s="41">
        <v>31</v>
      </c>
      <c r="E188" s="41">
        <v>225</v>
      </c>
      <c r="F188" s="42">
        <v>0</v>
      </c>
      <c r="G188" s="42">
        <v>10100</v>
      </c>
      <c r="H188" s="5">
        <f t="shared" si="88"/>
        <v>0</v>
      </c>
      <c r="I188" s="5"/>
      <c r="J188" s="5"/>
      <c r="K188" s="5">
        <f t="shared" si="89"/>
        <v>0</v>
      </c>
      <c r="L188" s="5"/>
      <c r="M188" s="5"/>
      <c r="N188" s="5">
        <f t="shared" si="90"/>
        <v>0</v>
      </c>
      <c r="O188" s="5"/>
      <c r="P188" s="5"/>
    </row>
    <row r="189" spans="1:16" ht="15.75" hidden="1">
      <c r="A189" s="3" t="s">
        <v>50</v>
      </c>
      <c r="B189" s="39">
        <v>702</v>
      </c>
      <c r="C189" s="40">
        <v>7960102</v>
      </c>
      <c r="D189" s="41">
        <v>31</v>
      </c>
      <c r="E189" s="41">
        <v>226</v>
      </c>
      <c r="F189" s="42">
        <v>0</v>
      </c>
      <c r="G189" s="42">
        <v>10100</v>
      </c>
      <c r="H189" s="5">
        <f t="shared" si="88"/>
        <v>0</v>
      </c>
      <c r="I189" s="5"/>
      <c r="J189" s="5"/>
      <c r="K189" s="5">
        <f t="shared" si="89"/>
        <v>0</v>
      </c>
      <c r="L189" s="5"/>
      <c r="M189" s="5"/>
      <c r="N189" s="5">
        <f t="shared" si="90"/>
        <v>0</v>
      </c>
      <c r="O189" s="5"/>
      <c r="P189" s="5"/>
    </row>
    <row r="190" spans="1:16" ht="47.25" hidden="1">
      <c r="A190" s="3" t="s">
        <v>52</v>
      </c>
      <c r="B190" s="39">
        <v>702</v>
      </c>
      <c r="C190" s="40">
        <v>7960102</v>
      </c>
      <c r="D190" s="41">
        <v>31</v>
      </c>
      <c r="E190" s="41">
        <v>290</v>
      </c>
      <c r="F190" s="42">
        <v>0</v>
      </c>
      <c r="G190" s="42">
        <v>10100</v>
      </c>
      <c r="H190" s="5">
        <f t="shared" si="88"/>
        <v>0</v>
      </c>
      <c r="I190" s="5"/>
      <c r="J190" s="5"/>
      <c r="K190" s="5">
        <f t="shared" si="89"/>
        <v>0</v>
      </c>
      <c r="L190" s="5"/>
      <c r="M190" s="5"/>
      <c r="N190" s="5">
        <f t="shared" si="90"/>
        <v>0</v>
      </c>
      <c r="O190" s="5"/>
      <c r="P190" s="5"/>
    </row>
    <row r="191" spans="1:16" ht="31.5" hidden="1">
      <c r="A191" s="3" t="s">
        <v>53</v>
      </c>
      <c r="B191" s="39">
        <v>702</v>
      </c>
      <c r="C191" s="40">
        <v>7960102</v>
      </c>
      <c r="D191" s="41">
        <v>31</v>
      </c>
      <c r="E191" s="41">
        <v>340</v>
      </c>
      <c r="F191" s="42">
        <v>0</v>
      </c>
      <c r="G191" s="42">
        <f>G185</f>
        <v>60100</v>
      </c>
      <c r="H191" s="5">
        <f t="shared" si="88"/>
        <v>0</v>
      </c>
      <c r="I191" s="5"/>
      <c r="J191" s="5"/>
      <c r="K191" s="5">
        <f t="shared" si="89"/>
        <v>0</v>
      </c>
      <c r="L191" s="5"/>
      <c r="M191" s="5"/>
      <c r="N191" s="5">
        <f t="shared" si="90"/>
        <v>0</v>
      </c>
      <c r="O191" s="5"/>
      <c r="P191" s="5"/>
    </row>
    <row r="192" spans="1:16" s="29" customFormat="1" ht="94.5" hidden="1">
      <c r="A192" s="23" t="s">
        <v>60</v>
      </c>
      <c r="B192" s="54">
        <v>702</v>
      </c>
      <c r="C192" s="55">
        <v>7960103</v>
      </c>
      <c r="D192" s="56">
        <v>31</v>
      </c>
      <c r="E192" s="56"/>
      <c r="F192" s="57"/>
      <c r="G192" s="57">
        <v>10100</v>
      </c>
      <c r="H192" s="28">
        <f>H193</f>
        <v>0</v>
      </c>
      <c r="I192" s="28">
        <f>I193</f>
        <v>0</v>
      </c>
      <c r="J192" s="28">
        <f aca="true" t="shared" si="91" ref="J192:P192">J193</f>
        <v>0</v>
      </c>
      <c r="K192" s="28">
        <f t="shared" si="91"/>
        <v>0</v>
      </c>
      <c r="L192" s="28">
        <f t="shared" si="91"/>
        <v>0</v>
      </c>
      <c r="M192" s="28">
        <f t="shared" si="91"/>
        <v>0</v>
      </c>
      <c r="N192" s="28">
        <f t="shared" si="91"/>
        <v>0</v>
      </c>
      <c r="O192" s="28">
        <f t="shared" si="91"/>
        <v>0</v>
      </c>
      <c r="P192" s="28">
        <f t="shared" si="91"/>
        <v>0</v>
      </c>
    </row>
    <row r="193" spans="1:16" ht="18" customHeight="1" hidden="1">
      <c r="A193" s="3" t="s">
        <v>56</v>
      </c>
      <c r="B193" s="39">
        <v>702</v>
      </c>
      <c r="C193" s="40">
        <v>7960103</v>
      </c>
      <c r="D193" s="41">
        <v>31</v>
      </c>
      <c r="E193" s="41">
        <v>310</v>
      </c>
      <c r="F193" s="42">
        <v>0</v>
      </c>
      <c r="G193" s="42">
        <v>10100</v>
      </c>
      <c r="H193" s="5">
        <f>I193+J193</f>
        <v>0</v>
      </c>
      <c r="I193" s="5"/>
      <c r="J193" s="5"/>
      <c r="K193" s="5">
        <f>L193+M193</f>
        <v>0</v>
      </c>
      <c r="L193" s="5"/>
      <c r="M193" s="5"/>
      <c r="N193" s="5">
        <f>O193+P193</f>
        <v>0</v>
      </c>
      <c r="O193" s="5"/>
      <c r="P193" s="5"/>
    </row>
    <row r="194" spans="1:16" s="29" customFormat="1" ht="78.75" hidden="1">
      <c r="A194" s="23" t="s">
        <v>61</v>
      </c>
      <c r="B194" s="54">
        <v>701</v>
      </c>
      <c r="C194" s="55">
        <v>7960104</v>
      </c>
      <c r="D194" s="56">
        <v>31</v>
      </c>
      <c r="E194" s="56"/>
      <c r="F194" s="57"/>
      <c r="G194" s="57">
        <v>10100</v>
      </c>
      <c r="H194" s="28">
        <f>SUM(H195:H198)</f>
        <v>0</v>
      </c>
      <c r="I194" s="28">
        <f>SUM(I195:I198)</f>
        <v>0</v>
      </c>
      <c r="J194" s="28">
        <f aca="true" t="shared" si="92" ref="J194:P194">SUM(J195:J198)</f>
        <v>0</v>
      </c>
      <c r="K194" s="28">
        <f t="shared" si="92"/>
        <v>0</v>
      </c>
      <c r="L194" s="28">
        <f t="shared" si="92"/>
        <v>0</v>
      </c>
      <c r="M194" s="28">
        <f t="shared" si="92"/>
        <v>0</v>
      </c>
      <c r="N194" s="28">
        <f t="shared" si="92"/>
        <v>0</v>
      </c>
      <c r="O194" s="28">
        <f t="shared" si="92"/>
        <v>0</v>
      </c>
      <c r="P194" s="28">
        <f t="shared" si="92"/>
        <v>0</v>
      </c>
    </row>
    <row r="195" spans="1:16" ht="31.5" hidden="1">
      <c r="A195" s="3" t="s">
        <v>49</v>
      </c>
      <c r="B195" s="39">
        <v>701</v>
      </c>
      <c r="C195" s="40">
        <v>7960104</v>
      </c>
      <c r="D195" s="41">
        <v>31</v>
      </c>
      <c r="E195" s="41">
        <v>225</v>
      </c>
      <c r="F195" s="42">
        <v>0</v>
      </c>
      <c r="G195" s="42">
        <v>10100</v>
      </c>
      <c r="H195" s="5">
        <f>I195+J195</f>
        <v>0</v>
      </c>
      <c r="I195" s="5"/>
      <c r="J195" s="5"/>
      <c r="K195" s="5">
        <f>L195+M195</f>
        <v>0</v>
      </c>
      <c r="L195" s="5"/>
      <c r="M195" s="5"/>
      <c r="N195" s="5">
        <f>O195+P195</f>
        <v>0</v>
      </c>
      <c r="O195" s="5"/>
      <c r="P195" s="5"/>
    </row>
    <row r="196" spans="1:16" ht="15.75" hidden="1">
      <c r="A196" s="3" t="s">
        <v>50</v>
      </c>
      <c r="B196" s="39">
        <v>701</v>
      </c>
      <c r="C196" s="40">
        <v>7960104</v>
      </c>
      <c r="D196" s="41">
        <v>31</v>
      </c>
      <c r="E196" s="41">
        <v>226</v>
      </c>
      <c r="F196" s="42">
        <v>0</v>
      </c>
      <c r="G196" s="42">
        <v>10100</v>
      </c>
      <c r="H196" s="5">
        <f>I196+J196</f>
        <v>0</v>
      </c>
      <c r="I196" s="5"/>
      <c r="J196" s="5"/>
      <c r="K196" s="5">
        <f>L196+M196</f>
        <v>0</v>
      </c>
      <c r="L196" s="5"/>
      <c r="M196" s="5"/>
      <c r="N196" s="5">
        <f>O196+P196</f>
        <v>0</v>
      </c>
      <c r="O196" s="5"/>
      <c r="P196" s="5"/>
    </row>
    <row r="197" spans="1:16" ht="31.5" hidden="1">
      <c r="A197" s="3" t="s">
        <v>53</v>
      </c>
      <c r="B197" s="39">
        <v>701</v>
      </c>
      <c r="C197" s="40">
        <v>7960104</v>
      </c>
      <c r="D197" s="41">
        <v>31</v>
      </c>
      <c r="E197" s="41">
        <v>340</v>
      </c>
      <c r="F197" s="42">
        <v>0</v>
      </c>
      <c r="G197" s="42">
        <v>10100</v>
      </c>
      <c r="H197" s="5">
        <f>I197+J197</f>
        <v>0</v>
      </c>
      <c r="I197" s="5"/>
      <c r="J197" s="5"/>
      <c r="K197" s="5">
        <f>L197+M197</f>
        <v>0</v>
      </c>
      <c r="L197" s="5"/>
      <c r="M197" s="5"/>
      <c r="N197" s="5">
        <f>O197+P197</f>
        <v>0</v>
      </c>
      <c r="O197" s="5"/>
      <c r="P197" s="5"/>
    </row>
    <row r="198" spans="1:16" ht="18" customHeight="1" hidden="1">
      <c r="A198" s="3" t="s">
        <v>56</v>
      </c>
      <c r="B198" s="39">
        <v>701</v>
      </c>
      <c r="C198" s="40">
        <v>7960104</v>
      </c>
      <c r="D198" s="41">
        <v>31</v>
      </c>
      <c r="E198" s="41">
        <v>310</v>
      </c>
      <c r="F198" s="42">
        <v>0</v>
      </c>
      <c r="G198" s="42">
        <v>10100</v>
      </c>
      <c r="H198" s="5">
        <f>I198+J198</f>
        <v>0</v>
      </c>
      <c r="I198" s="5"/>
      <c r="J198" s="5"/>
      <c r="K198" s="5">
        <f>L198+M198</f>
        <v>0</v>
      </c>
      <c r="L198" s="5"/>
      <c r="M198" s="5"/>
      <c r="N198" s="5">
        <f>O198+P198</f>
        <v>0</v>
      </c>
      <c r="O198" s="5"/>
      <c r="P198" s="5"/>
    </row>
    <row r="199" spans="1:16" s="29" customFormat="1" ht="126.75" customHeight="1" hidden="1">
      <c r="A199" s="23" t="s">
        <v>62</v>
      </c>
      <c r="B199" s="54">
        <v>701</v>
      </c>
      <c r="C199" s="55">
        <v>4209903</v>
      </c>
      <c r="D199" s="56">
        <v>31</v>
      </c>
      <c r="E199" s="56"/>
      <c r="F199" s="57"/>
      <c r="G199" s="57">
        <v>10201</v>
      </c>
      <c r="H199" s="28">
        <f aca="true" t="shared" si="93" ref="H199:P199">SUM(H200:H200)</f>
        <v>0</v>
      </c>
      <c r="I199" s="28">
        <f t="shared" si="93"/>
        <v>0</v>
      </c>
      <c r="J199" s="28">
        <f t="shared" si="93"/>
        <v>0</v>
      </c>
      <c r="K199" s="28">
        <f t="shared" si="93"/>
        <v>0</v>
      </c>
      <c r="L199" s="28">
        <f t="shared" si="93"/>
        <v>0</v>
      </c>
      <c r="M199" s="28">
        <f t="shared" si="93"/>
        <v>0</v>
      </c>
      <c r="N199" s="28">
        <f t="shared" si="93"/>
        <v>0</v>
      </c>
      <c r="O199" s="28">
        <f t="shared" si="93"/>
        <v>0</v>
      </c>
      <c r="P199" s="28">
        <f t="shared" si="93"/>
        <v>0</v>
      </c>
    </row>
    <row r="200" spans="1:16" ht="31.5" hidden="1">
      <c r="A200" s="3" t="s">
        <v>49</v>
      </c>
      <c r="B200" s="39">
        <v>701</v>
      </c>
      <c r="C200" s="40">
        <v>4209903</v>
      </c>
      <c r="D200" s="41">
        <v>31</v>
      </c>
      <c r="E200" s="41">
        <v>225</v>
      </c>
      <c r="F200" s="42">
        <v>0</v>
      </c>
      <c r="G200" s="42">
        <v>10201</v>
      </c>
      <c r="H200" s="5">
        <f>I200+J200</f>
        <v>0</v>
      </c>
      <c r="I200" s="5"/>
      <c r="J200" s="5"/>
      <c r="K200" s="5">
        <f>L200+M200</f>
        <v>0</v>
      </c>
      <c r="L200" s="5"/>
      <c r="M200" s="5"/>
      <c r="N200" s="5">
        <f>O200+P200</f>
        <v>0</v>
      </c>
      <c r="O200" s="5"/>
      <c r="P200" s="5"/>
    </row>
    <row r="201" spans="1:16" s="29" customFormat="1" ht="126.75" customHeight="1" hidden="1">
      <c r="A201" s="23" t="s">
        <v>62</v>
      </c>
      <c r="B201" s="54">
        <v>702</v>
      </c>
      <c r="C201" s="55">
        <v>4219903</v>
      </c>
      <c r="D201" s="56">
        <v>31</v>
      </c>
      <c r="E201" s="56"/>
      <c r="F201" s="57"/>
      <c r="G201" s="57">
        <v>10201</v>
      </c>
      <c r="H201" s="28">
        <f aca="true" t="shared" si="94" ref="H201:P201">SUM(H202:H202)</f>
        <v>0</v>
      </c>
      <c r="I201" s="28">
        <f t="shared" si="94"/>
        <v>0</v>
      </c>
      <c r="J201" s="28">
        <f t="shared" si="94"/>
        <v>0</v>
      </c>
      <c r="K201" s="28">
        <f t="shared" si="94"/>
        <v>0</v>
      </c>
      <c r="L201" s="28">
        <f t="shared" si="94"/>
        <v>0</v>
      </c>
      <c r="M201" s="28">
        <f t="shared" si="94"/>
        <v>0</v>
      </c>
      <c r="N201" s="28">
        <f t="shared" si="94"/>
        <v>0</v>
      </c>
      <c r="O201" s="28">
        <f t="shared" si="94"/>
        <v>0</v>
      </c>
      <c r="P201" s="28">
        <f t="shared" si="94"/>
        <v>0</v>
      </c>
    </row>
    <row r="202" spans="1:16" ht="31.5" hidden="1">
      <c r="A202" s="3" t="s">
        <v>49</v>
      </c>
      <c r="B202" s="39">
        <v>702</v>
      </c>
      <c r="C202" s="40">
        <v>4219903</v>
      </c>
      <c r="D202" s="41">
        <v>31</v>
      </c>
      <c r="E202" s="41">
        <v>225</v>
      </c>
      <c r="F202" s="42">
        <v>0</v>
      </c>
      <c r="G202" s="42">
        <v>10201</v>
      </c>
      <c r="H202" s="5">
        <f>I202+J202</f>
        <v>0</v>
      </c>
      <c r="I202" s="5"/>
      <c r="J202" s="5"/>
      <c r="K202" s="5">
        <f>L202+M202</f>
        <v>0</v>
      </c>
      <c r="L202" s="5"/>
      <c r="M202" s="5"/>
      <c r="N202" s="5">
        <f>O202+P202</f>
        <v>0</v>
      </c>
      <c r="O202" s="5"/>
      <c r="P202" s="5"/>
    </row>
    <row r="203" spans="1:16" s="29" customFormat="1" ht="47.25" hidden="1">
      <c r="A203" s="23" t="s">
        <v>63</v>
      </c>
      <c r="B203" s="54">
        <v>702</v>
      </c>
      <c r="C203" s="55">
        <v>5200900</v>
      </c>
      <c r="D203" s="56">
        <v>18</v>
      </c>
      <c r="E203" s="56"/>
      <c r="F203" s="57"/>
      <c r="G203" s="57">
        <v>20252</v>
      </c>
      <c r="H203" s="28">
        <f>SUM(H204:H205)</f>
        <v>0</v>
      </c>
      <c r="I203" s="28">
        <f aca="true" t="shared" si="95" ref="I203:P203">SUM(I204:I205)</f>
        <v>0</v>
      </c>
      <c r="J203" s="28">
        <f t="shared" si="95"/>
        <v>0</v>
      </c>
      <c r="K203" s="28">
        <f t="shared" si="95"/>
        <v>0</v>
      </c>
      <c r="L203" s="28">
        <f t="shared" si="95"/>
        <v>0</v>
      </c>
      <c r="M203" s="28">
        <f t="shared" si="95"/>
        <v>0</v>
      </c>
      <c r="N203" s="28">
        <f t="shared" si="95"/>
        <v>0</v>
      </c>
      <c r="O203" s="28">
        <f t="shared" si="95"/>
        <v>0</v>
      </c>
      <c r="P203" s="28">
        <f t="shared" si="95"/>
        <v>0</v>
      </c>
    </row>
    <row r="204" spans="1:16" ht="15.75" hidden="1">
      <c r="A204" s="3" t="s">
        <v>43</v>
      </c>
      <c r="B204" s="39">
        <v>702</v>
      </c>
      <c r="C204" s="40">
        <v>5200900</v>
      </c>
      <c r="D204" s="41">
        <v>18</v>
      </c>
      <c r="E204" s="41">
        <v>211</v>
      </c>
      <c r="F204" s="42">
        <v>0</v>
      </c>
      <c r="G204" s="42">
        <v>20252</v>
      </c>
      <c r="H204" s="5">
        <f>I204+J204</f>
        <v>0</v>
      </c>
      <c r="I204" s="5"/>
      <c r="J204" s="5"/>
      <c r="K204" s="5">
        <f>L204+M204</f>
        <v>0</v>
      </c>
      <c r="L204" s="5"/>
      <c r="M204" s="5"/>
      <c r="N204" s="5">
        <f>O204+P204</f>
        <v>0</v>
      </c>
      <c r="O204" s="5"/>
      <c r="P204" s="5"/>
    </row>
    <row r="205" spans="1:16" ht="16.5" customHeight="1" hidden="1">
      <c r="A205" s="3" t="s">
        <v>45</v>
      </c>
      <c r="B205" s="39">
        <v>702</v>
      </c>
      <c r="C205" s="40">
        <v>5200900</v>
      </c>
      <c r="D205" s="41">
        <v>18</v>
      </c>
      <c r="E205" s="41">
        <v>213</v>
      </c>
      <c r="F205" s="42">
        <v>0</v>
      </c>
      <c r="G205" s="42">
        <v>20252</v>
      </c>
      <c r="H205" s="5">
        <f>I205+J205</f>
        <v>0</v>
      </c>
      <c r="I205" s="5"/>
      <c r="J205" s="5"/>
      <c r="K205" s="5">
        <f>L205+M205</f>
        <v>0</v>
      </c>
      <c r="L205" s="5"/>
      <c r="M205" s="5"/>
      <c r="N205" s="5">
        <f>O205+P205</f>
        <v>0</v>
      </c>
      <c r="O205" s="5"/>
      <c r="P205" s="5"/>
    </row>
    <row r="206" spans="1:16" s="29" customFormat="1" ht="47.25" hidden="1">
      <c r="A206" s="23" t="s">
        <v>63</v>
      </c>
      <c r="B206" s="54">
        <v>702</v>
      </c>
      <c r="C206" s="55">
        <v>5200900</v>
      </c>
      <c r="D206" s="56">
        <v>31</v>
      </c>
      <c r="E206" s="56"/>
      <c r="F206" s="57"/>
      <c r="G206" s="76" t="s">
        <v>87</v>
      </c>
      <c r="H206" s="28">
        <f aca="true" t="shared" si="96" ref="H206:P206">SUM(H207:H208)</f>
        <v>0</v>
      </c>
      <c r="I206" s="28">
        <f t="shared" si="96"/>
        <v>0</v>
      </c>
      <c r="J206" s="28">
        <f t="shared" si="96"/>
        <v>0</v>
      </c>
      <c r="K206" s="28">
        <f t="shared" si="96"/>
        <v>0</v>
      </c>
      <c r="L206" s="28">
        <f t="shared" si="96"/>
        <v>0</v>
      </c>
      <c r="M206" s="28">
        <f t="shared" si="96"/>
        <v>0</v>
      </c>
      <c r="N206" s="28">
        <f t="shared" si="96"/>
        <v>0</v>
      </c>
      <c r="O206" s="28">
        <f t="shared" si="96"/>
        <v>0</v>
      </c>
      <c r="P206" s="28">
        <f t="shared" si="96"/>
        <v>0</v>
      </c>
    </row>
    <row r="207" spans="1:16" ht="15.75" hidden="1">
      <c r="A207" s="3" t="s">
        <v>43</v>
      </c>
      <c r="B207" s="39">
        <v>702</v>
      </c>
      <c r="C207" s="40">
        <v>5200900</v>
      </c>
      <c r="D207" s="41">
        <v>31</v>
      </c>
      <c r="E207" s="41">
        <v>211</v>
      </c>
      <c r="F207" s="42">
        <v>0</v>
      </c>
      <c r="G207" s="42" t="s">
        <v>87</v>
      </c>
      <c r="H207" s="5">
        <f>I207+J207</f>
        <v>0</v>
      </c>
      <c r="I207" s="5"/>
      <c r="J207" s="5"/>
      <c r="K207" s="5">
        <f>L207+M207</f>
        <v>0</v>
      </c>
      <c r="L207" s="5"/>
      <c r="M207" s="5"/>
      <c r="N207" s="5">
        <f>O207+P207</f>
        <v>0</v>
      </c>
      <c r="O207" s="5"/>
      <c r="P207" s="5"/>
    </row>
    <row r="208" spans="1:16" ht="16.5" customHeight="1" hidden="1">
      <c r="A208" s="3" t="s">
        <v>45</v>
      </c>
      <c r="B208" s="39">
        <v>702</v>
      </c>
      <c r="C208" s="40">
        <v>5200900</v>
      </c>
      <c r="D208" s="41">
        <v>31</v>
      </c>
      <c r="E208" s="41">
        <v>213</v>
      </c>
      <c r="F208" s="42">
        <v>0</v>
      </c>
      <c r="G208" s="42" t="s">
        <v>87</v>
      </c>
      <c r="H208" s="5">
        <f>I208+J208</f>
        <v>0</v>
      </c>
      <c r="I208" s="5"/>
      <c r="J208" s="5"/>
      <c r="K208" s="5">
        <f>L208+M208</f>
        <v>0</v>
      </c>
      <c r="L208" s="5"/>
      <c r="M208" s="5"/>
      <c r="N208" s="5">
        <f>O208+P208</f>
        <v>0</v>
      </c>
      <c r="O208" s="5"/>
      <c r="P208" s="5"/>
    </row>
    <row r="209" spans="1:16" s="29" customFormat="1" ht="63" hidden="1">
      <c r="A209" s="23" t="s">
        <v>64</v>
      </c>
      <c r="B209" s="54">
        <v>709</v>
      </c>
      <c r="C209" s="55">
        <v>5221600</v>
      </c>
      <c r="D209" s="56">
        <v>18</v>
      </c>
      <c r="E209" s="56"/>
      <c r="F209" s="57"/>
      <c r="G209" s="57">
        <v>110211</v>
      </c>
      <c r="H209" s="28">
        <f>SUM(H210:H212)</f>
        <v>0</v>
      </c>
      <c r="I209" s="28">
        <f>SUM(I210:I212)</f>
        <v>0</v>
      </c>
      <c r="J209" s="28">
        <f aca="true" t="shared" si="97" ref="J209:P209">SUM(J210:J212)</f>
        <v>0</v>
      </c>
      <c r="K209" s="28">
        <f t="shared" si="97"/>
        <v>0</v>
      </c>
      <c r="L209" s="28">
        <f t="shared" si="97"/>
        <v>0</v>
      </c>
      <c r="M209" s="28">
        <f t="shared" si="97"/>
        <v>0</v>
      </c>
      <c r="N209" s="28">
        <f t="shared" si="97"/>
        <v>0</v>
      </c>
      <c r="O209" s="28">
        <f t="shared" si="97"/>
        <v>0</v>
      </c>
      <c r="P209" s="28">
        <f t="shared" si="97"/>
        <v>0</v>
      </c>
    </row>
    <row r="210" spans="1:16" ht="15.75" hidden="1">
      <c r="A210" s="3" t="s">
        <v>43</v>
      </c>
      <c r="B210" s="39">
        <v>709</v>
      </c>
      <c r="C210" s="40">
        <v>5221600</v>
      </c>
      <c r="D210" s="41">
        <v>18</v>
      </c>
      <c r="E210" s="41">
        <v>211</v>
      </c>
      <c r="F210" s="42">
        <v>11601</v>
      </c>
      <c r="G210" s="42">
        <v>110211</v>
      </c>
      <c r="H210" s="5">
        <f>I210+J210</f>
        <v>0</v>
      </c>
      <c r="I210" s="5"/>
      <c r="J210" s="5"/>
      <c r="K210" s="5">
        <f>L210+M210</f>
        <v>0</v>
      </c>
      <c r="L210" s="5"/>
      <c r="M210" s="5"/>
      <c r="N210" s="5">
        <f>O210+P210</f>
        <v>0</v>
      </c>
      <c r="O210" s="5"/>
      <c r="P210" s="5"/>
    </row>
    <row r="211" spans="1:16" ht="16.5" customHeight="1" hidden="1">
      <c r="A211" s="3" t="s">
        <v>45</v>
      </c>
      <c r="B211" s="39">
        <v>709</v>
      </c>
      <c r="C211" s="40">
        <v>5221600</v>
      </c>
      <c r="D211" s="41">
        <v>18</v>
      </c>
      <c r="E211" s="41">
        <v>213</v>
      </c>
      <c r="F211" s="42">
        <v>11601</v>
      </c>
      <c r="G211" s="42">
        <v>110211</v>
      </c>
      <c r="H211" s="5">
        <f>I211+J211</f>
        <v>0</v>
      </c>
      <c r="I211" s="5"/>
      <c r="J211" s="5"/>
      <c r="K211" s="5">
        <f>L211+M211</f>
        <v>0</v>
      </c>
      <c r="L211" s="5"/>
      <c r="M211" s="5"/>
      <c r="N211" s="5">
        <f>O211+P211</f>
        <v>0</v>
      </c>
      <c r="O211" s="5"/>
      <c r="P211" s="5"/>
    </row>
    <row r="212" spans="1:16" ht="31.5" hidden="1">
      <c r="A212" s="3" t="s">
        <v>53</v>
      </c>
      <c r="B212" s="39">
        <v>709</v>
      </c>
      <c r="C212" s="40">
        <v>5221600</v>
      </c>
      <c r="D212" s="41">
        <v>18</v>
      </c>
      <c r="E212" s="41">
        <v>340</v>
      </c>
      <c r="F212" s="42">
        <v>11602</v>
      </c>
      <c r="G212" s="42">
        <v>110211</v>
      </c>
      <c r="H212" s="5">
        <f>I212+J212</f>
        <v>0</v>
      </c>
      <c r="I212" s="5"/>
      <c r="J212" s="5"/>
      <c r="K212" s="5">
        <f>L212+M212</f>
        <v>0</v>
      </c>
      <c r="L212" s="5"/>
      <c r="M212" s="5"/>
      <c r="N212" s="5">
        <f>O212+P212</f>
        <v>0</v>
      </c>
      <c r="O212" s="5"/>
      <c r="P212" s="5"/>
    </row>
    <row r="213" spans="1:16" s="29" customFormat="1" ht="63" hidden="1">
      <c r="A213" s="23" t="s">
        <v>64</v>
      </c>
      <c r="B213" s="54">
        <v>709</v>
      </c>
      <c r="C213" s="55">
        <v>5221699</v>
      </c>
      <c r="D213" s="56">
        <v>31</v>
      </c>
      <c r="E213" s="56"/>
      <c r="F213" s="57"/>
      <c r="G213" s="57">
        <v>110211</v>
      </c>
      <c r="H213" s="28">
        <f>SUM(H214:H216)</f>
        <v>0</v>
      </c>
      <c r="I213" s="28">
        <f>SUM(I214:I216)</f>
        <v>0</v>
      </c>
      <c r="J213" s="28">
        <f aca="true" t="shared" si="98" ref="J213:P213">SUM(J214:J216)</f>
        <v>0</v>
      </c>
      <c r="K213" s="28">
        <f t="shared" si="98"/>
        <v>0</v>
      </c>
      <c r="L213" s="28">
        <f t="shared" si="98"/>
        <v>0</v>
      </c>
      <c r="M213" s="28">
        <f t="shared" si="98"/>
        <v>0</v>
      </c>
      <c r="N213" s="28">
        <f t="shared" si="98"/>
        <v>0</v>
      </c>
      <c r="O213" s="28">
        <f t="shared" si="98"/>
        <v>0</v>
      </c>
      <c r="P213" s="28">
        <f t="shared" si="98"/>
        <v>0</v>
      </c>
    </row>
    <row r="214" spans="1:16" ht="15.75" hidden="1">
      <c r="A214" s="3" t="s">
        <v>43</v>
      </c>
      <c r="B214" s="39">
        <v>709</v>
      </c>
      <c r="C214" s="40">
        <v>5221600</v>
      </c>
      <c r="D214" s="41">
        <v>31</v>
      </c>
      <c r="E214" s="41">
        <v>211</v>
      </c>
      <c r="F214" s="42">
        <v>11601</v>
      </c>
      <c r="G214" s="42">
        <v>110211</v>
      </c>
      <c r="H214" s="5">
        <f>I214+J214</f>
        <v>0</v>
      </c>
      <c r="I214" s="5"/>
      <c r="J214" s="5"/>
      <c r="K214" s="5">
        <f>L214+M214</f>
        <v>0</v>
      </c>
      <c r="L214" s="5"/>
      <c r="M214" s="5"/>
      <c r="N214" s="5">
        <f>O214+P214</f>
        <v>0</v>
      </c>
      <c r="O214" s="5"/>
      <c r="P214" s="5"/>
    </row>
    <row r="215" spans="1:16" ht="16.5" customHeight="1" hidden="1">
      <c r="A215" s="3" t="s">
        <v>45</v>
      </c>
      <c r="B215" s="39">
        <v>709</v>
      </c>
      <c r="C215" s="40">
        <v>5221600</v>
      </c>
      <c r="D215" s="41">
        <v>31</v>
      </c>
      <c r="E215" s="41">
        <v>213</v>
      </c>
      <c r="F215" s="42">
        <v>11601</v>
      </c>
      <c r="G215" s="42">
        <v>110211</v>
      </c>
      <c r="H215" s="5">
        <f>I215+J215</f>
        <v>0</v>
      </c>
      <c r="I215" s="5"/>
      <c r="J215" s="5"/>
      <c r="K215" s="5">
        <f>L215+M215</f>
        <v>0</v>
      </c>
      <c r="L215" s="5"/>
      <c r="M215" s="5"/>
      <c r="N215" s="5">
        <f>O215+P215</f>
        <v>0</v>
      </c>
      <c r="O215" s="5"/>
      <c r="P215" s="5"/>
    </row>
    <row r="216" spans="1:16" ht="31.5" hidden="1">
      <c r="A216" s="3" t="s">
        <v>53</v>
      </c>
      <c r="B216" s="39">
        <v>709</v>
      </c>
      <c r="C216" s="40">
        <v>5221699</v>
      </c>
      <c r="D216" s="41">
        <v>31</v>
      </c>
      <c r="E216" s="41">
        <v>340</v>
      </c>
      <c r="F216" s="42">
        <v>11602</v>
      </c>
      <c r="G216" s="42">
        <v>110211</v>
      </c>
      <c r="H216" s="5">
        <f>I216+J216</f>
        <v>0</v>
      </c>
      <c r="I216" s="5"/>
      <c r="J216" s="5"/>
      <c r="K216" s="5">
        <f>L216+M216</f>
        <v>0</v>
      </c>
      <c r="L216" s="5"/>
      <c r="M216" s="5"/>
      <c r="N216" s="5">
        <f>O216+P216</f>
        <v>0</v>
      </c>
      <c r="O216" s="5"/>
      <c r="P216" s="5"/>
    </row>
    <row r="217" spans="1:16" s="29" customFormat="1" ht="31.5" hidden="1">
      <c r="A217" s="23" t="s">
        <v>77</v>
      </c>
      <c r="B217" s="54">
        <v>707</v>
      </c>
      <c r="C217" s="55">
        <v>5221799</v>
      </c>
      <c r="D217" s="56">
        <v>31</v>
      </c>
      <c r="E217" s="56"/>
      <c r="F217" s="57"/>
      <c r="G217" s="57">
        <v>110247</v>
      </c>
      <c r="H217" s="28">
        <f>SUM(H218:H220)+H268</f>
        <v>0</v>
      </c>
      <c r="I217" s="28">
        <f>SUM(I218:I220)+I268</f>
        <v>0</v>
      </c>
      <c r="J217" s="28">
        <f aca="true" t="shared" si="99" ref="J217:P217">SUM(J219:J221)</f>
        <v>0</v>
      </c>
      <c r="K217" s="28">
        <f>SUM(K219:K221)</f>
        <v>0</v>
      </c>
      <c r="L217" s="28">
        <f t="shared" si="99"/>
        <v>0</v>
      </c>
      <c r="M217" s="28">
        <f t="shared" si="99"/>
        <v>0</v>
      </c>
      <c r="N217" s="28">
        <f t="shared" si="99"/>
        <v>0</v>
      </c>
      <c r="O217" s="28">
        <f t="shared" si="99"/>
        <v>0</v>
      </c>
      <c r="P217" s="28">
        <f t="shared" si="99"/>
        <v>0</v>
      </c>
    </row>
    <row r="218" spans="1:16" ht="15.75" hidden="1">
      <c r="A218" s="3" t="s">
        <v>50</v>
      </c>
      <c r="B218" s="39">
        <v>707</v>
      </c>
      <c r="C218" s="40" t="s">
        <v>78</v>
      </c>
      <c r="D218" s="41">
        <v>31</v>
      </c>
      <c r="E218" s="41">
        <v>226</v>
      </c>
      <c r="F218" s="42">
        <v>0</v>
      </c>
      <c r="G218" s="42">
        <v>110247</v>
      </c>
      <c r="H218" s="5">
        <f>I218+J218</f>
        <v>0</v>
      </c>
      <c r="I218" s="5"/>
      <c r="J218" s="5"/>
      <c r="K218" s="5">
        <f>L218+M218</f>
        <v>0</v>
      </c>
      <c r="L218" s="5"/>
      <c r="M218" s="5"/>
      <c r="N218" s="5">
        <f>O218+P218</f>
        <v>0</v>
      </c>
      <c r="O218" s="5"/>
      <c r="P218" s="5"/>
    </row>
    <row r="219" spans="1:16" s="29" customFormat="1" ht="78.75" hidden="1">
      <c r="A219" s="23" t="s">
        <v>65</v>
      </c>
      <c r="B219" s="54">
        <v>709</v>
      </c>
      <c r="C219" s="55">
        <v>5222300</v>
      </c>
      <c r="D219" s="56">
        <v>18</v>
      </c>
      <c r="E219" s="56"/>
      <c r="F219" s="57"/>
      <c r="G219" s="57">
        <v>110212</v>
      </c>
      <c r="H219" s="28">
        <f aca="true" t="shared" si="100" ref="H219:P219">SUM(H220:H220)</f>
        <v>0</v>
      </c>
      <c r="I219" s="28">
        <f t="shared" si="100"/>
        <v>0</v>
      </c>
      <c r="J219" s="28">
        <f t="shared" si="100"/>
        <v>0</v>
      </c>
      <c r="K219" s="28">
        <f t="shared" si="100"/>
        <v>0</v>
      </c>
      <c r="L219" s="28">
        <f t="shared" si="100"/>
        <v>0</v>
      </c>
      <c r="M219" s="28">
        <f t="shared" si="100"/>
        <v>0</v>
      </c>
      <c r="N219" s="28">
        <f t="shared" si="100"/>
        <v>0</v>
      </c>
      <c r="O219" s="28">
        <f t="shared" si="100"/>
        <v>0</v>
      </c>
      <c r="P219" s="28">
        <f t="shared" si="100"/>
        <v>0</v>
      </c>
    </row>
    <row r="220" spans="1:16" ht="15.75" hidden="1">
      <c r="A220" s="3" t="s">
        <v>50</v>
      </c>
      <c r="B220" s="39">
        <v>709</v>
      </c>
      <c r="C220" s="40">
        <v>5222300</v>
      </c>
      <c r="D220" s="41">
        <v>18</v>
      </c>
      <c r="E220" s="41">
        <v>226</v>
      </c>
      <c r="F220" s="42">
        <v>0</v>
      </c>
      <c r="G220" s="42">
        <v>110212</v>
      </c>
      <c r="H220" s="5">
        <f>I220+J220</f>
        <v>0</v>
      </c>
      <c r="I220" s="5"/>
      <c r="J220" s="5"/>
      <c r="K220" s="5">
        <f>L220+M220</f>
        <v>0</v>
      </c>
      <c r="L220" s="5"/>
      <c r="M220" s="5"/>
      <c r="N220" s="5">
        <f>O220+P220</f>
        <v>0</v>
      </c>
      <c r="O220" s="5"/>
      <c r="P220" s="5"/>
    </row>
    <row r="221" spans="1:16" s="29" customFormat="1" ht="78.75" hidden="1">
      <c r="A221" s="23" t="s">
        <v>65</v>
      </c>
      <c r="B221" s="54">
        <v>709</v>
      </c>
      <c r="C221" s="55">
        <v>5222300</v>
      </c>
      <c r="D221" s="56">
        <v>31</v>
      </c>
      <c r="E221" s="56"/>
      <c r="F221" s="57"/>
      <c r="G221" s="57">
        <v>110212</v>
      </c>
      <c r="H221" s="28">
        <f aca="true" t="shared" si="101" ref="H221:P221">SUM(H222:H222)</f>
        <v>0</v>
      </c>
      <c r="I221" s="28">
        <f t="shared" si="101"/>
        <v>0</v>
      </c>
      <c r="J221" s="28">
        <f t="shared" si="101"/>
        <v>0</v>
      </c>
      <c r="K221" s="28">
        <f t="shared" si="101"/>
        <v>0</v>
      </c>
      <c r="L221" s="28">
        <f t="shared" si="101"/>
        <v>0</v>
      </c>
      <c r="M221" s="28">
        <f t="shared" si="101"/>
        <v>0</v>
      </c>
      <c r="N221" s="28">
        <f t="shared" si="101"/>
        <v>0</v>
      </c>
      <c r="O221" s="28">
        <f t="shared" si="101"/>
        <v>0</v>
      </c>
      <c r="P221" s="28">
        <f t="shared" si="101"/>
        <v>0</v>
      </c>
    </row>
    <row r="222" spans="1:16" ht="15.75" hidden="1">
      <c r="A222" s="3" t="s">
        <v>50</v>
      </c>
      <c r="B222" s="39">
        <v>709</v>
      </c>
      <c r="C222" s="40">
        <v>5222300</v>
      </c>
      <c r="D222" s="41">
        <v>31</v>
      </c>
      <c r="E222" s="41">
        <v>226</v>
      </c>
      <c r="F222" s="42">
        <v>0</v>
      </c>
      <c r="G222" s="42">
        <v>110212</v>
      </c>
      <c r="H222" s="5">
        <f>I222+J222</f>
        <v>0</v>
      </c>
      <c r="I222" s="5"/>
      <c r="J222" s="5"/>
      <c r="K222" s="5">
        <f>L222+M222</f>
        <v>0</v>
      </c>
      <c r="L222" s="5"/>
      <c r="M222" s="5"/>
      <c r="N222" s="5">
        <f>O222+P222</f>
        <v>0</v>
      </c>
      <c r="O222" s="5"/>
      <c r="P222" s="5"/>
    </row>
    <row r="223" spans="1:16" s="29" customFormat="1" ht="78.75" hidden="1">
      <c r="A223" s="23" t="s">
        <v>67</v>
      </c>
      <c r="B223" s="54">
        <v>702</v>
      </c>
      <c r="C223" s="55">
        <v>7960102</v>
      </c>
      <c r="D223" s="56">
        <v>3</v>
      </c>
      <c r="E223" s="56"/>
      <c r="F223" s="57"/>
      <c r="G223" s="57">
        <v>10100</v>
      </c>
      <c r="H223" s="28">
        <f>SUM(H224:H225)</f>
        <v>0</v>
      </c>
      <c r="I223" s="28">
        <f aca="true" t="shared" si="102" ref="I223:P223">SUM(I224:I225)</f>
        <v>0</v>
      </c>
      <c r="J223" s="28">
        <f t="shared" si="102"/>
        <v>0</v>
      </c>
      <c r="K223" s="28">
        <f t="shared" si="102"/>
        <v>0</v>
      </c>
      <c r="L223" s="28">
        <f t="shared" si="102"/>
        <v>0</v>
      </c>
      <c r="M223" s="28">
        <f t="shared" si="102"/>
        <v>0</v>
      </c>
      <c r="N223" s="28">
        <f t="shared" si="102"/>
        <v>0</v>
      </c>
      <c r="O223" s="28">
        <f t="shared" si="102"/>
        <v>0</v>
      </c>
      <c r="P223" s="28">
        <f t="shared" si="102"/>
        <v>0</v>
      </c>
    </row>
    <row r="224" spans="1:16" ht="15.75" hidden="1">
      <c r="A224" s="3" t="s">
        <v>50</v>
      </c>
      <c r="B224" s="39">
        <v>702</v>
      </c>
      <c r="C224" s="40">
        <v>7960102</v>
      </c>
      <c r="D224" s="41">
        <v>3</v>
      </c>
      <c r="E224" s="41">
        <v>226</v>
      </c>
      <c r="F224" s="42">
        <v>0</v>
      </c>
      <c r="G224" s="42">
        <v>10100</v>
      </c>
      <c r="H224" s="5">
        <f>I224+J224</f>
        <v>0</v>
      </c>
      <c r="I224" s="5"/>
      <c r="J224" s="5"/>
      <c r="K224" s="5">
        <f>L224+M224</f>
        <v>0</v>
      </c>
      <c r="L224" s="5"/>
      <c r="M224" s="5"/>
      <c r="N224" s="5">
        <f>O224+P224</f>
        <v>0</v>
      </c>
      <c r="O224" s="5"/>
      <c r="P224" s="5"/>
    </row>
    <row r="225" spans="1:16" ht="19.5" customHeight="1" hidden="1">
      <c r="A225" s="3" t="s">
        <v>56</v>
      </c>
      <c r="B225" s="39">
        <v>702</v>
      </c>
      <c r="C225" s="40">
        <v>7960102</v>
      </c>
      <c r="D225" s="41">
        <v>3</v>
      </c>
      <c r="E225" s="41">
        <v>310</v>
      </c>
      <c r="F225" s="42">
        <v>0</v>
      </c>
      <c r="G225" s="42">
        <v>10100</v>
      </c>
      <c r="H225" s="5">
        <f>I225+J225</f>
        <v>0</v>
      </c>
      <c r="I225" s="5"/>
      <c r="J225" s="5"/>
      <c r="K225" s="5">
        <f>L225+M225</f>
        <v>0</v>
      </c>
      <c r="L225" s="5"/>
      <c r="M225" s="5"/>
      <c r="N225" s="5">
        <f>O225+P225</f>
        <v>0</v>
      </c>
      <c r="O225" s="5"/>
      <c r="P225" s="5"/>
    </row>
    <row r="226" spans="1:16" s="29" customFormat="1" ht="94.5" hidden="1">
      <c r="A226" s="23" t="s">
        <v>66</v>
      </c>
      <c r="B226" s="54">
        <v>701</v>
      </c>
      <c r="C226" s="55">
        <v>7960114</v>
      </c>
      <c r="D226" s="56">
        <v>3</v>
      </c>
      <c r="E226" s="56"/>
      <c r="F226" s="57"/>
      <c r="G226" s="57">
        <v>10100</v>
      </c>
      <c r="H226" s="28">
        <f aca="true" t="shared" si="103" ref="H226:P226">SUM(H227:H228)</f>
        <v>0</v>
      </c>
      <c r="I226" s="28">
        <f t="shared" si="103"/>
        <v>0</v>
      </c>
      <c r="J226" s="28">
        <f t="shared" si="103"/>
        <v>0</v>
      </c>
      <c r="K226" s="28">
        <f t="shared" si="103"/>
        <v>0</v>
      </c>
      <c r="L226" s="28">
        <f t="shared" si="103"/>
        <v>0</v>
      </c>
      <c r="M226" s="28">
        <f t="shared" si="103"/>
        <v>0</v>
      </c>
      <c r="N226" s="28">
        <f t="shared" si="103"/>
        <v>0</v>
      </c>
      <c r="O226" s="28">
        <f t="shared" si="103"/>
        <v>0</v>
      </c>
      <c r="P226" s="28">
        <f t="shared" si="103"/>
        <v>0</v>
      </c>
    </row>
    <row r="227" spans="1:16" ht="15.75" hidden="1">
      <c r="A227" s="3" t="s">
        <v>50</v>
      </c>
      <c r="B227" s="39">
        <v>701</v>
      </c>
      <c r="C227" s="40">
        <v>7960114</v>
      </c>
      <c r="D227" s="41">
        <v>3</v>
      </c>
      <c r="E227" s="41">
        <v>226</v>
      </c>
      <c r="F227" s="42">
        <v>0</v>
      </c>
      <c r="G227" s="42">
        <v>10100</v>
      </c>
      <c r="H227" s="5">
        <f>I227+J227</f>
        <v>0</v>
      </c>
      <c r="I227" s="5"/>
      <c r="J227" s="5"/>
      <c r="K227" s="5">
        <f>L227+M227</f>
        <v>0</v>
      </c>
      <c r="L227" s="5"/>
      <c r="M227" s="5"/>
      <c r="N227" s="5">
        <f>O227+P227</f>
        <v>0</v>
      </c>
      <c r="O227" s="5"/>
      <c r="P227" s="5"/>
    </row>
    <row r="228" spans="1:16" ht="19.5" customHeight="1" hidden="1">
      <c r="A228" s="3" t="s">
        <v>56</v>
      </c>
      <c r="B228" s="39">
        <v>701</v>
      </c>
      <c r="C228" s="40">
        <v>7960114</v>
      </c>
      <c r="D228" s="41">
        <v>3</v>
      </c>
      <c r="E228" s="41">
        <v>310</v>
      </c>
      <c r="F228" s="42">
        <v>0</v>
      </c>
      <c r="G228" s="42">
        <v>10100</v>
      </c>
      <c r="H228" s="5">
        <f>I228+J228</f>
        <v>0</v>
      </c>
      <c r="I228" s="5"/>
      <c r="J228" s="5"/>
      <c r="K228" s="5">
        <f>L228+M228</f>
        <v>0</v>
      </c>
      <c r="L228" s="5"/>
      <c r="M228" s="5"/>
      <c r="N228" s="5">
        <f>O228+P228</f>
        <v>0</v>
      </c>
      <c r="O228" s="5"/>
      <c r="P228" s="5"/>
    </row>
    <row r="229" spans="1:16" s="29" customFormat="1" ht="63" hidden="1">
      <c r="A229" s="23" t="s">
        <v>36</v>
      </c>
      <c r="B229" s="54">
        <v>701</v>
      </c>
      <c r="C229" s="55">
        <v>1020102</v>
      </c>
      <c r="D229" s="56">
        <v>3</v>
      </c>
      <c r="E229" s="56"/>
      <c r="F229" s="57"/>
      <c r="G229" s="57">
        <v>10100</v>
      </c>
      <c r="H229" s="28">
        <f aca="true" t="shared" si="104" ref="H229:P229">SUM(H230:H231)</f>
        <v>0</v>
      </c>
      <c r="I229" s="28">
        <f t="shared" si="104"/>
        <v>0</v>
      </c>
      <c r="J229" s="28">
        <f t="shared" si="104"/>
        <v>0</v>
      </c>
      <c r="K229" s="28">
        <f t="shared" si="104"/>
        <v>0</v>
      </c>
      <c r="L229" s="28">
        <f t="shared" si="104"/>
        <v>0</v>
      </c>
      <c r="M229" s="28">
        <f t="shared" si="104"/>
        <v>0</v>
      </c>
      <c r="N229" s="28">
        <f t="shared" si="104"/>
        <v>0</v>
      </c>
      <c r="O229" s="28">
        <f t="shared" si="104"/>
        <v>0</v>
      </c>
      <c r="P229" s="28">
        <f t="shared" si="104"/>
        <v>0</v>
      </c>
    </row>
    <row r="230" spans="1:16" ht="15.75" hidden="1">
      <c r="A230" s="3" t="s">
        <v>50</v>
      </c>
      <c r="B230" s="39">
        <v>701</v>
      </c>
      <c r="C230" s="40">
        <v>1020102</v>
      </c>
      <c r="D230" s="41">
        <v>3</v>
      </c>
      <c r="E230" s="41">
        <v>226</v>
      </c>
      <c r="F230" s="42">
        <v>0</v>
      </c>
      <c r="G230" s="42">
        <v>10100</v>
      </c>
      <c r="H230" s="5">
        <f>I230+J230</f>
        <v>0</v>
      </c>
      <c r="I230" s="5"/>
      <c r="J230" s="5"/>
      <c r="K230" s="5">
        <f>L230+M230</f>
        <v>0</v>
      </c>
      <c r="L230" s="5"/>
      <c r="M230" s="5"/>
      <c r="N230" s="5">
        <f>O230+P230</f>
        <v>0</v>
      </c>
      <c r="O230" s="5"/>
      <c r="P230" s="5"/>
    </row>
    <row r="231" spans="1:16" ht="19.5" customHeight="1" hidden="1">
      <c r="A231" s="3" t="s">
        <v>56</v>
      </c>
      <c r="B231" s="39">
        <v>701</v>
      </c>
      <c r="C231" s="40">
        <v>1020102</v>
      </c>
      <c r="D231" s="41">
        <v>3</v>
      </c>
      <c r="E231" s="41">
        <v>310</v>
      </c>
      <c r="F231" s="42">
        <v>0</v>
      </c>
      <c r="G231" s="42">
        <v>10100</v>
      </c>
      <c r="H231" s="5">
        <f>I231+J231</f>
        <v>0</v>
      </c>
      <c r="I231" s="5"/>
      <c r="J231" s="5"/>
      <c r="K231" s="5">
        <f>L231+M231</f>
        <v>0</v>
      </c>
      <c r="L231" s="5"/>
      <c r="M231" s="5"/>
      <c r="N231" s="5">
        <f>O231+P231</f>
        <v>0</v>
      </c>
      <c r="O231" s="5"/>
      <c r="P231" s="5"/>
    </row>
    <row r="232" spans="1:16" s="29" customFormat="1" ht="63" hidden="1">
      <c r="A232" s="23" t="s">
        <v>36</v>
      </c>
      <c r="B232" s="54">
        <v>702</v>
      </c>
      <c r="C232" s="55">
        <v>1020102</v>
      </c>
      <c r="D232" s="56">
        <v>3</v>
      </c>
      <c r="E232" s="56"/>
      <c r="F232" s="57"/>
      <c r="G232" s="57">
        <v>10100</v>
      </c>
      <c r="H232" s="28">
        <f aca="true" t="shared" si="105" ref="H232:P232">SUM(H233:H234)</f>
        <v>0</v>
      </c>
      <c r="I232" s="28">
        <f t="shared" si="105"/>
        <v>0</v>
      </c>
      <c r="J232" s="28">
        <f t="shared" si="105"/>
        <v>0</v>
      </c>
      <c r="K232" s="28">
        <f t="shared" si="105"/>
        <v>0</v>
      </c>
      <c r="L232" s="28">
        <f t="shared" si="105"/>
        <v>0</v>
      </c>
      <c r="M232" s="28">
        <f t="shared" si="105"/>
        <v>0</v>
      </c>
      <c r="N232" s="28">
        <f t="shared" si="105"/>
        <v>0</v>
      </c>
      <c r="O232" s="28">
        <f t="shared" si="105"/>
        <v>0</v>
      </c>
      <c r="P232" s="28">
        <f t="shared" si="105"/>
        <v>0</v>
      </c>
    </row>
    <row r="233" spans="1:16" ht="15.75" hidden="1">
      <c r="A233" s="3" t="s">
        <v>50</v>
      </c>
      <c r="B233" s="39">
        <v>702</v>
      </c>
      <c r="C233" s="40">
        <v>1020102</v>
      </c>
      <c r="D233" s="41">
        <v>3</v>
      </c>
      <c r="E233" s="41">
        <v>226</v>
      </c>
      <c r="F233" s="42">
        <v>0</v>
      </c>
      <c r="G233" s="42">
        <v>10100</v>
      </c>
      <c r="H233" s="5">
        <f>I233+J233</f>
        <v>0</v>
      </c>
      <c r="I233" s="5"/>
      <c r="J233" s="5"/>
      <c r="K233" s="5">
        <f>L233+M233</f>
        <v>0</v>
      </c>
      <c r="L233" s="5"/>
      <c r="M233" s="5"/>
      <c r="N233" s="5">
        <f>O233+P233</f>
        <v>0</v>
      </c>
      <c r="O233" s="5"/>
      <c r="P233" s="5"/>
    </row>
    <row r="234" spans="1:16" ht="19.5" customHeight="1" hidden="1">
      <c r="A234" s="3" t="s">
        <v>56</v>
      </c>
      <c r="B234" s="39">
        <v>702</v>
      </c>
      <c r="C234" s="40">
        <v>1020102</v>
      </c>
      <c r="D234" s="41">
        <v>3</v>
      </c>
      <c r="E234" s="41">
        <v>310</v>
      </c>
      <c r="F234" s="42">
        <v>0</v>
      </c>
      <c r="G234" s="42">
        <v>10100</v>
      </c>
      <c r="H234" s="5">
        <f>I234+J234</f>
        <v>0</v>
      </c>
      <c r="I234" s="5"/>
      <c r="J234" s="5"/>
      <c r="K234" s="5">
        <f>L234+M234</f>
        <v>0</v>
      </c>
      <c r="L234" s="5"/>
      <c r="M234" s="5"/>
      <c r="N234" s="5">
        <f>O234+P234</f>
        <v>0</v>
      </c>
      <c r="O234" s="5"/>
      <c r="P234" s="5"/>
    </row>
    <row r="235" spans="1:16" s="29" customFormat="1" ht="78.75" hidden="1">
      <c r="A235" s="23" t="s">
        <v>68</v>
      </c>
      <c r="B235" s="54">
        <v>701</v>
      </c>
      <c r="C235" s="55">
        <v>5224100</v>
      </c>
      <c r="D235" s="56">
        <v>3</v>
      </c>
      <c r="E235" s="56"/>
      <c r="F235" s="57"/>
      <c r="G235" s="57">
        <v>110270</v>
      </c>
      <c r="H235" s="28">
        <f aca="true" t="shared" si="106" ref="H235:P235">SUM(H236:H237)</f>
        <v>0</v>
      </c>
      <c r="I235" s="28">
        <f t="shared" si="106"/>
        <v>0</v>
      </c>
      <c r="J235" s="28">
        <f t="shared" si="106"/>
        <v>0</v>
      </c>
      <c r="K235" s="28">
        <f t="shared" si="106"/>
        <v>0</v>
      </c>
      <c r="L235" s="28">
        <f t="shared" si="106"/>
        <v>0</v>
      </c>
      <c r="M235" s="28">
        <f t="shared" si="106"/>
        <v>0</v>
      </c>
      <c r="N235" s="28">
        <f t="shared" si="106"/>
        <v>0</v>
      </c>
      <c r="O235" s="28">
        <f t="shared" si="106"/>
        <v>0</v>
      </c>
      <c r="P235" s="28">
        <f t="shared" si="106"/>
        <v>0</v>
      </c>
    </row>
    <row r="236" spans="1:16" ht="15.75" hidden="1">
      <c r="A236" s="3" t="s">
        <v>50</v>
      </c>
      <c r="B236" s="39">
        <v>701</v>
      </c>
      <c r="C236" s="40">
        <v>5224100</v>
      </c>
      <c r="D236" s="41">
        <v>3</v>
      </c>
      <c r="E236" s="41">
        <v>226</v>
      </c>
      <c r="F236" s="42">
        <v>0</v>
      </c>
      <c r="G236" s="42">
        <v>110270</v>
      </c>
      <c r="H236" s="5">
        <f>I236+J236</f>
        <v>0</v>
      </c>
      <c r="I236" s="5"/>
      <c r="J236" s="5"/>
      <c r="K236" s="5">
        <f>L236+M236</f>
        <v>0</v>
      </c>
      <c r="L236" s="5"/>
      <c r="M236" s="5"/>
      <c r="N236" s="5">
        <f>O236+P236</f>
        <v>0</v>
      </c>
      <c r="O236" s="5"/>
      <c r="P236" s="5"/>
    </row>
    <row r="237" spans="1:16" ht="19.5" customHeight="1" hidden="1">
      <c r="A237" s="3" t="s">
        <v>56</v>
      </c>
      <c r="B237" s="39">
        <v>701</v>
      </c>
      <c r="C237" s="40">
        <v>5224100</v>
      </c>
      <c r="D237" s="41">
        <v>3</v>
      </c>
      <c r="E237" s="41">
        <v>310</v>
      </c>
      <c r="F237" s="42">
        <v>0</v>
      </c>
      <c r="G237" s="42">
        <v>110270</v>
      </c>
      <c r="H237" s="5">
        <f>I237+J237</f>
        <v>0</v>
      </c>
      <c r="I237" s="5"/>
      <c r="J237" s="5"/>
      <c r="K237" s="5">
        <f>L237+M237</f>
        <v>0</v>
      </c>
      <c r="L237" s="5"/>
      <c r="M237" s="5"/>
      <c r="N237" s="5">
        <f>O237+P237</f>
        <v>0</v>
      </c>
      <c r="O237" s="5"/>
      <c r="P237" s="5"/>
    </row>
    <row r="238" spans="1:16" s="29" customFormat="1" ht="189" hidden="1">
      <c r="A238" s="23" t="s">
        <v>40</v>
      </c>
      <c r="B238" s="54">
        <v>1003</v>
      </c>
      <c r="C238" s="55">
        <v>5056701</v>
      </c>
      <c r="D238" s="56">
        <v>5</v>
      </c>
      <c r="E238" s="56"/>
      <c r="F238" s="57"/>
      <c r="G238" s="57">
        <v>110308</v>
      </c>
      <c r="H238" s="28">
        <f aca="true" t="shared" si="107" ref="H238:P238">SUM(H239:H239)</f>
        <v>0</v>
      </c>
      <c r="I238" s="28">
        <f t="shared" si="107"/>
        <v>0</v>
      </c>
      <c r="J238" s="28">
        <f t="shared" si="107"/>
        <v>0</v>
      </c>
      <c r="K238" s="28">
        <f t="shared" si="107"/>
        <v>0</v>
      </c>
      <c r="L238" s="28">
        <f t="shared" si="107"/>
        <v>0</v>
      </c>
      <c r="M238" s="28">
        <f t="shared" si="107"/>
        <v>0</v>
      </c>
      <c r="N238" s="28">
        <f t="shared" si="107"/>
        <v>0</v>
      </c>
      <c r="O238" s="28">
        <f t="shared" si="107"/>
        <v>0</v>
      </c>
      <c r="P238" s="28">
        <f t="shared" si="107"/>
        <v>0</v>
      </c>
    </row>
    <row r="239" spans="1:16" ht="31.5" hidden="1">
      <c r="A239" s="3" t="s">
        <v>69</v>
      </c>
      <c r="B239" s="39">
        <v>1003</v>
      </c>
      <c r="C239" s="40">
        <v>5056701</v>
      </c>
      <c r="D239" s="41">
        <v>5</v>
      </c>
      <c r="E239" s="41">
        <v>262</v>
      </c>
      <c r="F239" s="42">
        <v>0</v>
      </c>
      <c r="G239" s="42">
        <v>110308</v>
      </c>
      <c r="H239" s="5">
        <f>I239+J239</f>
        <v>0</v>
      </c>
      <c r="I239" s="5"/>
      <c r="J239" s="5"/>
      <c r="K239" s="5">
        <f>L239+M239</f>
        <v>0</v>
      </c>
      <c r="L239" s="5"/>
      <c r="M239" s="5"/>
      <c r="N239" s="5">
        <f>O239+P239</f>
        <v>0</v>
      </c>
      <c r="O239" s="5"/>
      <c r="P239" s="5"/>
    </row>
    <row r="240" spans="1:16" s="29" customFormat="1" ht="141.75" hidden="1">
      <c r="A240" s="23" t="s">
        <v>39</v>
      </c>
      <c r="B240" s="54">
        <v>1004</v>
      </c>
      <c r="C240" s="55">
        <v>5058401</v>
      </c>
      <c r="D240" s="56">
        <v>5</v>
      </c>
      <c r="E240" s="56"/>
      <c r="F240" s="57"/>
      <c r="G240" s="57">
        <v>110319</v>
      </c>
      <c r="H240" s="28">
        <f>SUM(H241:H243)</f>
        <v>0</v>
      </c>
      <c r="I240" s="28">
        <f>SUM(I241:I243)</f>
        <v>0</v>
      </c>
      <c r="J240" s="28">
        <f aca="true" t="shared" si="108" ref="J240:P240">SUM(J241:J243)</f>
        <v>0</v>
      </c>
      <c r="K240" s="28">
        <f t="shared" si="108"/>
        <v>0</v>
      </c>
      <c r="L240" s="28">
        <f t="shared" si="108"/>
        <v>0</v>
      </c>
      <c r="M240" s="28">
        <f t="shared" si="108"/>
        <v>0</v>
      </c>
      <c r="N240" s="28">
        <f t="shared" si="108"/>
        <v>0</v>
      </c>
      <c r="O240" s="28">
        <f t="shared" si="108"/>
        <v>0</v>
      </c>
      <c r="P240" s="28">
        <f t="shared" si="108"/>
        <v>0</v>
      </c>
    </row>
    <row r="241" spans="1:16" ht="15.75" hidden="1">
      <c r="A241" s="3" t="s">
        <v>46</v>
      </c>
      <c r="B241" s="39">
        <v>1004</v>
      </c>
      <c r="C241" s="40">
        <v>5058401</v>
      </c>
      <c r="D241" s="41">
        <v>5</v>
      </c>
      <c r="E241" s="41">
        <v>221</v>
      </c>
      <c r="F241" s="42">
        <v>0</v>
      </c>
      <c r="G241" s="42">
        <v>110319</v>
      </c>
      <c r="H241" s="5">
        <f>I241+J241</f>
        <v>0</v>
      </c>
      <c r="I241" s="5"/>
      <c r="J241" s="5"/>
      <c r="K241" s="5">
        <f>L241+M241</f>
        <v>0</v>
      </c>
      <c r="L241" s="5"/>
      <c r="M241" s="5"/>
      <c r="N241" s="5">
        <f>O241+P241</f>
        <v>0</v>
      </c>
      <c r="O241" s="5"/>
      <c r="P241" s="5"/>
    </row>
    <row r="242" spans="1:16" ht="15.75" hidden="1">
      <c r="A242" s="3" t="s">
        <v>50</v>
      </c>
      <c r="B242" s="39">
        <v>1004</v>
      </c>
      <c r="C242" s="40">
        <v>5058401</v>
      </c>
      <c r="D242" s="41">
        <v>5</v>
      </c>
      <c r="E242" s="41">
        <v>226</v>
      </c>
      <c r="F242" s="42">
        <v>0</v>
      </c>
      <c r="G242" s="42">
        <v>110319</v>
      </c>
      <c r="H242" s="5">
        <f>I242+J242</f>
        <v>0</v>
      </c>
      <c r="I242" s="5"/>
      <c r="J242" s="5"/>
      <c r="K242" s="5">
        <f>L242+M242</f>
        <v>0</v>
      </c>
      <c r="L242" s="5"/>
      <c r="M242" s="5"/>
      <c r="N242" s="5">
        <f>O242+P242</f>
        <v>0</v>
      </c>
      <c r="O242" s="5"/>
      <c r="P242" s="5"/>
    </row>
    <row r="243" spans="1:16" ht="31.5" hidden="1">
      <c r="A243" s="3" t="s">
        <v>69</v>
      </c>
      <c r="B243" s="39">
        <v>1004</v>
      </c>
      <c r="C243" s="40">
        <v>5058401</v>
      </c>
      <c r="D243" s="41">
        <v>5</v>
      </c>
      <c r="E243" s="41">
        <v>262</v>
      </c>
      <c r="F243" s="42">
        <v>0</v>
      </c>
      <c r="G243" s="42">
        <v>110319</v>
      </c>
      <c r="H243" s="5">
        <f>I243+J243</f>
        <v>0</v>
      </c>
      <c r="I243" s="5"/>
      <c r="J243" s="5"/>
      <c r="K243" s="5">
        <f>L243+M243</f>
        <v>0</v>
      </c>
      <c r="L243" s="5"/>
      <c r="M243" s="5"/>
      <c r="N243" s="5">
        <f>O243+P243</f>
        <v>0</v>
      </c>
      <c r="O243" s="5"/>
      <c r="P243" s="5"/>
    </row>
    <row r="244" spans="1:16" s="29" customFormat="1" ht="31.5" hidden="1">
      <c r="A244" s="23" t="s">
        <v>73</v>
      </c>
      <c r="B244" s="54">
        <v>701</v>
      </c>
      <c r="C244" s="55">
        <v>4209901</v>
      </c>
      <c r="D244" s="56">
        <v>25</v>
      </c>
      <c r="E244" s="56"/>
      <c r="F244" s="57"/>
      <c r="G244" s="57">
        <v>200000</v>
      </c>
      <c r="H244" s="28">
        <f aca="true" t="shared" si="109" ref="H244:P244">SUM(H245:H255)</f>
        <v>0</v>
      </c>
      <c r="I244" s="28">
        <f t="shared" si="109"/>
        <v>0</v>
      </c>
      <c r="J244" s="28">
        <f t="shared" si="109"/>
        <v>0</v>
      </c>
      <c r="K244" s="28">
        <f t="shared" si="109"/>
        <v>0</v>
      </c>
      <c r="L244" s="28">
        <f t="shared" si="109"/>
        <v>0</v>
      </c>
      <c r="M244" s="28">
        <f t="shared" si="109"/>
        <v>0</v>
      </c>
      <c r="N244" s="28">
        <f t="shared" si="109"/>
        <v>0</v>
      </c>
      <c r="O244" s="28">
        <f t="shared" si="109"/>
        <v>0</v>
      </c>
      <c r="P244" s="28">
        <f t="shared" si="109"/>
        <v>0</v>
      </c>
    </row>
    <row r="245" spans="1:16" ht="15.75" hidden="1">
      <c r="A245" s="3" t="s">
        <v>43</v>
      </c>
      <c r="B245" s="39">
        <v>701</v>
      </c>
      <c r="C245" s="40">
        <v>4209901</v>
      </c>
      <c r="D245" s="41">
        <v>25</v>
      </c>
      <c r="E245" s="41">
        <v>211</v>
      </c>
      <c r="F245" s="42">
        <v>0</v>
      </c>
      <c r="G245" s="42">
        <v>200000</v>
      </c>
      <c r="H245" s="5">
        <f aca="true" t="shared" si="110" ref="H245:H255">I245+J245</f>
        <v>0</v>
      </c>
      <c r="I245" s="5"/>
      <c r="J245" s="5"/>
      <c r="K245" s="5">
        <f aca="true" t="shared" si="111" ref="K245:K255">L245+M245</f>
        <v>0</v>
      </c>
      <c r="L245" s="5"/>
      <c r="M245" s="5"/>
      <c r="N245" s="5">
        <f aca="true" t="shared" si="112" ref="N245:N255">O245+P245</f>
        <v>0</v>
      </c>
      <c r="O245" s="5"/>
      <c r="P245" s="5"/>
    </row>
    <row r="246" spans="1:16" ht="15.75" hidden="1">
      <c r="A246" s="3" t="s">
        <v>44</v>
      </c>
      <c r="B246" s="39">
        <v>701</v>
      </c>
      <c r="C246" s="40">
        <v>4209901</v>
      </c>
      <c r="D246" s="41">
        <v>25</v>
      </c>
      <c r="E246" s="41">
        <v>212</v>
      </c>
      <c r="F246" s="42">
        <v>0</v>
      </c>
      <c r="G246" s="42">
        <v>200000</v>
      </c>
      <c r="H246" s="5">
        <f t="shared" si="110"/>
        <v>0</v>
      </c>
      <c r="I246" s="5"/>
      <c r="J246" s="5"/>
      <c r="K246" s="5">
        <f t="shared" si="111"/>
        <v>0</v>
      </c>
      <c r="L246" s="5"/>
      <c r="M246" s="5"/>
      <c r="N246" s="5">
        <f t="shared" si="112"/>
        <v>0</v>
      </c>
      <c r="O246" s="5"/>
      <c r="P246" s="5"/>
    </row>
    <row r="247" spans="1:16" ht="16.5" customHeight="1" hidden="1">
      <c r="A247" s="3" t="s">
        <v>45</v>
      </c>
      <c r="B247" s="39">
        <v>701</v>
      </c>
      <c r="C247" s="40">
        <v>4209901</v>
      </c>
      <c r="D247" s="41">
        <v>25</v>
      </c>
      <c r="E247" s="41">
        <v>213</v>
      </c>
      <c r="F247" s="42">
        <v>0</v>
      </c>
      <c r="G247" s="42">
        <v>200000</v>
      </c>
      <c r="H247" s="5">
        <f t="shared" si="110"/>
        <v>0</v>
      </c>
      <c r="I247" s="5"/>
      <c r="J247" s="5"/>
      <c r="K247" s="5">
        <f t="shared" si="111"/>
        <v>0</v>
      </c>
      <c r="L247" s="5"/>
      <c r="M247" s="5"/>
      <c r="N247" s="5">
        <f t="shared" si="112"/>
        <v>0</v>
      </c>
      <c r="O247" s="5"/>
      <c r="P247" s="5"/>
    </row>
    <row r="248" spans="1:16" ht="15.75" hidden="1">
      <c r="A248" s="3" t="s">
        <v>46</v>
      </c>
      <c r="B248" s="39">
        <v>701</v>
      </c>
      <c r="C248" s="40">
        <v>4209901</v>
      </c>
      <c r="D248" s="41">
        <v>25</v>
      </c>
      <c r="E248" s="41">
        <v>221</v>
      </c>
      <c r="F248" s="42">
        <v>0</v>
      </c>
      <c r="G248" s="42">
        <v>200000</v>
      </c>
      <c r="H248" s="5">
        <f t="shared" si="110"/>
        <v>0</v>
      </c>
      <c r="I248" s="5"/>
      <c r="J248" s="5"/>
      <c r="K248" s="5">
        <f t="shared" si="111"/>
        <v>0</v>
      </c>
      <c r="L248" s="5"/>
      <c r="M248" s="5"/>
      <c r="N248" s="5">
        <f t="shared" si="112"/>
        <v>0</v>
      </c>
      <c r="O248" s="5"/>
      <c r="P248" s="5"/>
    </row>
    <row r="249" spans="1:16" ht="15.75" hidden="1">
      <c r="A249" s="3" t="s">
        <v>47</v>
      </c>
      <c r="B249" s="39">
        <v>701</v>
      </c>
      <c r="C249" s="40">
        <v>4209901</v>
      </c>
      <c r="D249" s="41">
        <v>25</v>
      </c>
      <c r="E249" s="41">
        <v>222</v>
      </c>
      <c r="F249" s="42">
        <v>0</v>
      </c>
      <c r="G249" s="42">
        <v>200000</v>
      </c>
      <c r="H249" s="5">
        <f t="shared" si="110"/>
        <v>0</v>
      </c>
      <c r="I249" s="5"/>
      <c r="J249" s="5"/>
      <c r="K249" s="5">
        <f t="shared" si="111"/>
        <v>0</v>
      </c>
      <c r="L249" s="5"/>
      <c r="M249" s="5"/>
      <c r="N249" s="5">
        <f t="shared" si="112"/>
        <v>0</v>
      </c>
      <c r="O249" s="5"/>
      <c r="P249" s="5"/>
    </row>
    <row r="250" spans="1:16" ht="15.75" hidden="1">
      <c r="A250" s="3" t="s">
        <v>48</v>
      </c>
      <c r="B250" s="39">
        <v>701</v>
      </c>
      <c r="C250" s="40">
        <v>4209901</v>
      </c>
      <c r="D250" s="41">
        <v>25</v>
      </c>
      <c r="E250" s="41">
        <v>223</v>
      </c>
      <c r="F250" s="42">
        <v>0</v>
      </c>
      <c r="G250" s="42">
        <v>200000</v>
      </c>
      <c r="H250" s="5">
        <f t="shared" si="110"/>
        <v>0</v>
      </c>
      <c r="I250" s="5"/>
      <c r="J250" s="5"/>
      <c r="K250" s="5">
        <f t="shared" si="111"/>
        <v>0</v>
      </c>
      <c r="L250" s="5"/>
      <c r="M250" s="5"/>
      <c r="N250" s="5">
        <f t="shared" si="112"/>
        <v>0</v>
      </c>
      <c r="O250" s="5"/>
      <c r="P250" s="5"/>
    </row>
    <row r="251" spans="1:16" ht="31.5" hidden="1">
      <c r="A251" s="3" t="s">
        <v>49</v>
      </c>
      <c r="B251" s="39">
        <v>701</v>
      </c>
      <c r="C251" s="40">
        <v>4209901</v>
      </c>
      <c r="D251" s="41">
        <v>25</v>
      </c>
      <c r="E251" s="41">
        <v>225</v>
      </c>
      <c r="F251" s="42">
        <v>0</v>
      </c>
      <c r="G251" s="42">
        <v>200000</v>
      </c>
      <c r="H251" s="5">
        <f t="shared" si="110"/>
        <v>0</v>
      </c>
      <c r="I251" s="5"/>
      <c r="J251" s="5"/>
      <c r="K251" s="5">
        <f t="shared" si="111"/>
        <v>0</v>
      </c>
      <c r="L251" s="5"/>
      <c r="M251" s="5"/>
      <c r="N251" s="5">
        <f t="shared" si="112"/>
        <v>0</v>
      </c>
      <c r="O251" s="5"/>
      <c r="P251" s="5"/>
    </row>
    <row r="252" spans="1:16" ht="15.75" hidden="1">
      <c r="A252" s="3" t="s">
        <v>50</v>
      </c>
      <c r="B252" s="39">
        <v>701</v>
      </c>
      <c r="C252" s="40">
        <v>4209901</v>
      </c>
      <c r="D252" s="41">
        <v>25</v>
      </c>
      <c r="E252" s="41">
        <v>226</v>
      </c>
      <c r="F252" s="42">
        <v>0</v>
      </c>
      <c r="G252" s="42">
        <v>200000</v>
      </c>
      <c r="H252" s="5">
        <f t="shared" si="110"/>
        <v>0</v>
      </c>
      <c r="I252" s="5"/>
      <c r="J252" s="5"/>
      <c r="K252" s="5">
        <f t="shared" si="111"/>
        <v>0</v>
      </c>
      <c r="L252" s="5"/>
      <c r="M252" s="5"/>
      <c r="N252" s="5">
        <f t="shared" si="112"/>
        <v>0</v>
      </c>
      <c r="O252" s="5"/>
      <c r="P252" s="5"/>
    </row>
    <row r="253" spans="1:16" ht="47.25" hidden="1">
      <c r="A253" s="3" t="s">
        <v>52</v>
      </c>
      <c r="B253" s="39">
        <v>701</v>
      </c>
      <c r="C253" s="40">
        <v>4209901</v>
      </c>
      <c r="D253" s="41">
        <v>25</v>
      </c>
      <c r="E253" s="41">
        <v>290</v>
      </c>
      <c r="F253" s="42">
        <v>0</v>
      </c>
      <c r="G253" s="42">
        <v>200000</v>
      </c>
      <c r="H253" s="5">
        <f t="shared" si="110"/>
        <v>0</v>
      </c>
      <c r="I253" s="5"/>
      <c r="J253" s="5"/>
      <c r="K253" s="5">
        <f t="shared" si="111"/>
        <v>0</v>
      </c>
      <c r="L253" s="5"/>
      <c r="M253" s="5"/>
      <c r="N253" s="5">
        <f t="shared" si="112"/>
        <v>0</v>
      </c>
      <c r="O253" s="5"/>
      <c r="P253" s="5"/>
    </row>
    <row r="254" spans="1:16" ht="18.75" customHeight="1" hidden="1">
      <c r="A254" s="3" t="s">
        <v>56</v>
      </c>
      <c r="B254" s="39">
        <v>701</v>
      </c>
      <c r="C254" s="40">
        <v>4209901</v>
      </c>
      <c r="D254" s="41">
        <v>25</v>
      </c>
      <c r="E254" s="41">
        <v>310</v>
      </c>
      <c r="F254" s="42">
        <v>0</v>
      </c>
      <c r="G254" s="42">
        <v>200000</v>
      </c>
      <c r="H254" s="5">
        <f t="shared" si="110"/>
        <v>0</v>
      </c>
      <c r="I254" s="5"/>
      <c r="J254" s="5"/>
      <c r="K254" s="5">
        <f t="shared" si="111"/>
        <v>0</v>
      </c>
      <c r="L254" s="5"/>
      <c r="M254" s="5"/>
      <c r="N254" s="5">
        <f t="shared" si="112"/>
        <v>0</v>
      </c>
      <c r="O254" s="5"/>
      <c r="P254" s="5"/>
    </row>
    <row r="255" spans="1:16" ht="31.5" hidden="1">
      <c r="A255" s="3" t="s">
        <v>53</v>
      </c>
      <c r="B255" s="39">
        <v>701</v>
      </c>
      <c r="C255" s="40">
        <v>4209901</v>
      </c>
      <c r="D255" s="41">
        <v>25</v>
      </c>
      <c r="E255" s="41">
        <v>340</v>
      </c>
      <c r="F255" s="42">
        <v>0</v>
      </c>
      <c r="G255" s="42">
        <v>200000</v>
      </c>
      <c r="H255" s="5">
        <f t="shared" si="110"/>
        <v>0</v>
      </c>
      <c r="I255" s="5"/>
      <c r="J255" s="5"/>
      <c r="K255" s="5">
        <f t="shared" si="111"/>
        <v>0</v>
      </c>
      <c r="L255" s="5"/>
      <c r="M255" s="5"/>
      <c r="N255" s="5">
        <f t="shared" si="112"/>
        <v>0</v>
      </c>
      <c r="O255" s="5"/>
      <c r="P255" s="5"/>
    </row>
    <row r="256" spans="1:16" s="29" customFormat="1" ht="31.5" hidden="1">
      <c r="A256" s="23" t="s">
        <v>73</v>
      </c>
      <c r="B256" s="54">
        <v>701</v>
      </c>
      <c r="C256" s="55">
        <v>4209901</v>
      </c>
      <c r="D256" s="56">
        <v>41</v>
      </c>
      <c r="E256" s="56"/>
      <c r="F256" s="57"/>
      <c r="G256" s="57">
        <v>200000</v>
      </c>
      <c r="H256" s="28">
        <f aca="true" t="shared" si="113" ref="H256:P256">SUM(H257:H267)</f>
        <v>0</v>
      </c>
      <c r="I256" s="28">
        <f t="shared" si="113"/>
        <v>0</v>
      </c>
      <c r="J256" s="28">
        <f t="shared" si="113"/>
        <v>0</v>
      </c>
      <c r="K256" s="28">
        <f t="shared" si="113"/>
        <v>0</v>
      </c>
      <c r="L256" s="28">
        <f t="shared" si="113"/>
        <v>0</v>
      </c>
      <c r="M256" s="28">
        <f t="shared" si="113"/>
        <v>0</v>
      </c>
      <c r="N256" s="28">
        <f t="shared" si="113"/>
        <v>0</v>
      </c>
      <c r="O256" s="28">
        <f t="shared" si="113"/>
        <v>0</v>
      </c>
      <c r="P256" s="28">
        <f t="shared" si="113"/>
        <v>0</v>
      </c>
    </row>
    <row r="257" spans="1:16" ht="15.75" hidden="1">
      <c r="A257" s="3" t="s">
        <v>43</v>
      </c>
      <c r="B257" s="39">
        <v>701</v>
      </c>
      <c r="C257" s="40">
        <v>4209901</v>
      </c>
      <c r="D257" s="41">
        <v>41</v>
      </c>
      <c r="E257" s="41">
        <v>211</v>
      </c>
      <c r="F257" s="42">
        <v>0</v>
      </c>
      <c r="G257" s="42">
        <v>200000</v>
      </c>
      <c r="H257" s="5">
        <f aca="true" t="shared" si="114" ref="H257:H267">I257+J257</f>
        <v>0</v>
      </c>
      <c r="I257" s="5"/>
      <c r="J257" s="5"/>
      <c r="K257" s="5">
        <f aca="true" t="shared" si="115" ref="K257:K267">L257+M257</f>
        <v>0</v>
      </c>
      <c r="L257" s="5"/>
      <c r="M257" s="5"/>
      <c r="N257" s="5">
        <f aca="true" t="shared" si="116" ref="N257:N267">O257+P257</f>
        <v>0</v>
      </c>
      <c r="O257" s="5"/>
      <c r="P257" s="5"/>
    </row>
    <row r="258" spans="1:16" ht="15.75" hidden="1">
      <c r="A258" s="3" t="s">
        <v>44</v>
      </c>
      <c r="B258" s="39">
        <v>701</v>
      </c>
      <c r="C258" s="40">
        <v>4209901</v>
      </c>
      <c r="D258" s="41">
        <v>41</v>
      </c>
      <c r="E258" s="41">
        <v>212</v>
      </c>
      <c r="F258" s="42">
        <v>0</v>
      </c>
      <c r="G258" s="42">
        <v>200000</v>
      </c>
      <c r="H258" s="5">
        <f t="shared" si="114"/>
        <v>0</v>
      </c>
      <c r="I258" s="5"/>
      <c r="J258" s="5"/>
      <c r="K258" s="5">
        <f t="shared" si="115"/>
        <v>0</v>
      </c>
      <c r="L258" s="5"/>
      <c r="M258" s="5"/>
      <c r="N258" s="5">
        <f t="shared" si="116"/>
        <v>0</v>
      </c>
      <c r="O258" s="5"/>
      <c r="P258" s="5"/>
    </row>
    <row r="259" spans="1:16" ht="16.5" customHeight="1" hidden="1">
      <c r="A259" s="3" t="s">
        <v>45</v>
      </c>
      <c r="B259" s="39">
        <v>701</v>
      </c>
      <c r="C259" s="40">
        <v>4209901</v>
      </c>
      <c r="D259" s="41">
        <v>41</v>
      </c>
      <c r="E259" s="41">
        <v>213</v>
      </c>
      <c r="F259" s="42">
        <v>0</v>
      </c>
      <c r="G259" s="42">
        <v>200000</v>
      </c>
      <c r="H259" s="5">
        <f t="shared" si="114"/>
        <v>0</v>
      </c>
      <c r="I259" s="5"/>
      <c r="J259" s="5"/>
      <c r="K259" s="5">
        <f t="shared" si="115"/>
        <v>0</v>
      </c>
      <c r="L259" s="5"/>
      <c r="M259" s="5"/>
      <c r="N259" s="5">
        <f t="shared" si="116"/>
        <v>0</v>
      </c>
      <c r="O259" s="5"/>
      <c r="P259" s="5"/>
    </row>
    <row r="260" spans="1:16" ht="15.75" hidden="1">
      <c r="A260" s="3" t="s">
        <v>46</v>
      </c>
      <c r="B260" s="39">
        <v>701</v>
      </c>
      <c r="C260" s="40">
        <v>4209901</v>
      </c>
      <c r="D260" s="41">
        <v>41</v>
      </c>
      <c r="E260" s="41">
        <v>221</v>
      </c>
      <c r="F260" s="42">
        <v>0</v>
      </c>
      <c r="G260" s="42">
        <v>200000</v>
      </c>
      <c r="H260" s="5">
        <f t="shared" si="114"/>
        <v>0</v>
      </c>
      <c r="I260" s="5"/>
      <c r="J260" s="5"/>
      <c r="K260" s="5">
        <f t="shared" si="115"/>
        <v>0</v>
      </c>
      <c r="L260" s="5"/>
      <c r="M260" s="5"/>
      <c r="N260" s="5">
        <f t="shared" si="116"/>
        <v>0</v>
      </c>
      <c r="O260" s="5"/>
      <c r="P260" s="5"/>
    </row>
    <row r="261" spans="1:16" ht="15.75" hidden="1">
      <c r="A261" s="3" t="s">
        <v>47</v>
      </c>
      <c r="B261" s="39">
        <v>701</v>
      </c>
      <c r="C261" s="40">
        <v>4209901</v>
      </c>
      <c r="D261" s="41">
        <v>41</v>
      </c>
      <c r="E261" s="41">
        <v>222</v>
      </c>
      <c r="F261" s="42">
        <v>0</v>
      </c>
      <c r="G261" s="42">
        <v>200000</v>
      </c>
      <c r="H261" s="5">
        <f t="shared" si="114"/>
        <v>0</v>
      </c>
      <c r="I261" s="5"/>
      <c r="J261" s="5"/>
      <c r="K261" s="5">
        <f t="shared" si="115"/>
        <v>0</v>
      </c>
      <c r="L261" s="5"/>
      <c r="M261" s="5"/>
      <c r="N261" s="5">
        <f t="shared" si="116"/>
        <v>0</v>
      </c>
      <c r="O261" s="5"/>
      <c r="P261" s="5"/>
    </row>
    <row r="262" spans="1:16" ht="15.75" hidden="1">
      <c r="A262" s="3" t="s">
        <v>48</v>
      </c>
      <c r="B262" s="39">
        <v>701</v>
      </c>
      <c r="C262" s="40">
        <v>4209901</v>
      </c>
      <c r="D262" s="41">
        <v>41</v>
      </c>
      <c r="E262" s="41">
        <v>223</v>
      </c>
      <c r="F262" s="42">
        <v>0</v>
      </c>
      <c r="G262" s="42">
        <v>200000</v>
      </c>
      <c r="H262" s="5">
        <f t="shared" si="114"/>
        <v>0</v>
      </c>
      <c r="I262" s="5"/>
      <c r="J262" s="5"/>
      <c r="K262" s="5">
        <f t="shared" si="115"/>
        <v>0</v>
      </c>
      <c r="L262" s="5"/>
      <c r="M262" s="5"/>
      <c r="N262" s="5">
        <f t="shared" si="116"/>
        <v>0</v>
      </c>
      <c r="O262" s="5"/>
      <c r="P262" s="5"/>
    </row>
    <row r="263" spans="1:16" ht="31.5" hidden="1">
      <c r="A263" s="3" t="s">
        <v>49</v>
      </c>
      <c r="B263" s="39">
        <v>701</v>
      </c>
      <c r="C263" s="40">
        <v>4209901</v>
      </c>
      <c r="D263" s="41">
        <v>41</v>
      </c>
      <c r="E263" s="41">
        <v>225</v>
      </c>
      <c r="F263" s="42">
        <v>0</v>
      </c>
      <c r="G263" s="42">
        <v>200000</v>
      </c>
      <c r="H263" s="5">
        <f t="shared" si="114"/>
        <v>0</v>
      </c>
      <c r="I263" s="5"/>
      <c r="J263" s="5"/>
      <c r="K263" s="5">
        <f t="shared" si="115"/>
        <v>0</v>
      </c>
      <c r="L263" s="5"/>
      <c r="M263" s="5"/>
      <c r="N263" s="5">
        <f t="shared" si="116"/>
        <v>0</v>
      </c>
      <c r="O263" s="5"/>
      <c r="P263" s="5"/>
    </row>
    <row r="264" spans="1:16" ht="15.75" hidden="1">
      <c r="A264" s="3" t="s">
        <v>50</v>
      </c>
      <c r="B264" s="39">
        <v>701</v>
      </c>
      <c r="C264" s="40">
        <v>4209901</v>
      </c>
      <c r="D264" s="41">
        <v>41</v>
      </c>
      <c r="E264" s="41">
        <v>226</v>
      </c>
      <c r="F264" s="42">
        <v>0</v>
      </c>
      <c r="G264" s="42">
        <v>200000</v>
      </c>
      <c r="H264" s="5">
        <f t="shared" si="114"/>
        <v>0</v>
      </c>
      <c r="I264" s="5"/>
      <c r="J264" s="5"/>
      <c r="K264" s="5">
        <f t="shared" si="115"/>
        <v>0</v>
      </c>
      <c r="L264" s="5"/>
      <c r="M264" s="5"/>
      <c r="N264" s="5">
        <f t="shared" si="116"/>
        <v>0</v>
      </c>
      <c r="O264" s="5"/>
      <c r="P264" s="5"/>
    </row>
    <row r="265" spans="1:16" ht="47.25" hidden="1">
      <c r="A265" s="3" t="s">
        <v>52</v>
      </c>
      <c r="B265" s="39">
        <v>701</v>
      </c>
      <c r="C265" s="40">
        <v>4209901</v>
      </c>
      <c r="D265" s="41">
        <v>41</v>
      </c>
      <c r="E265" s="41">
        <v>290</v>
      </c>
      <c r="F265" s="42">
        <v>0</v>
      </c>
      <c r="G265" s="42">
        <v>200000</v>
      </c>
      <c r="H265" s="5">
        <f t="shared" si="114"/>
        <v>0</v>
      </c>
      <c r="I265" s="5"/>
      <c r="J265" s="5"/>
      <c r="K265" s="5">
        <f t="shared" si="115"/>
        <v>0</v>
      </c>
      <c r="L265" s="5"/>
      <c r="M265" s="5"/>
      <c r="N265" s="5">
        <f t="shared" si="116"/>
        <v>0</v>
      </c>
      <c r="O265" s="5"/>
      <c r="P265" s="5"/>
    </row>
    <row r="266" spans="1:16" ht="18.75" customHeight="1" hidden="1">
      <c r="A266" s="3" t="s">
        <v>56</v>
      </c>
      <c r="B266" s="39">
        <v>701</v>
      </c>
      <c r="C266" s="40">
        <v>4209901</v>
      </c>
      <c r="D266" s="41">
        <v>41</v>
      </c>
      <c r="E266" s="41">
        <v>310</v>
      </c>
      <c r="F266" s="42">
        <v>0</v>
      </c>
      <c r="G266" s="42">
        <v>200000</v>
      </c>
      <c r="H266" s="5">
        <f t="shared" si="114"/>
        <v>0</v>
      </c>
      <c r="I266" s="5"/>
      <c r="J266" s="5"/>
      <c r="K266" s="5">
        <f t="shared" si="115"/>
        <v>0</v>
      </c>
      <c r="L266" s="5"/>
      <c r="M266" s="5"/>
      <c r="N266" s="5">
        <f t="shared" si="116"/>
        <v>0</v>
      </c>
      <c r="O266" s="5"/>
      <c r="P266" s="5"/>
    </row>
    <row r="267" spans="1:16" ht="31.5" hidden="1">
      <c r="A267" s="3" t="s">
        <v>53</v>
      </c>
      <c r="B267" s="39">
        <v>701</v>
      </c>
      <c r="C267" s="40">
        <v>4209901</v>
      </c>
      <c r="D267" s="41">
        <v>41</v>
      </c>
      <c r="E267" s="41">
        <v>340</v>
      </c>
      <c r="F267" s="42">
        <v>0</v>
      </c>
      <c r="G267" s="42">
        <v>200000</v>
      </c>
      <c r="H267" s="5">
        <f t="shared" si="114"/>
        <v>0</v>
      </c>
      <c r="I267" s="5"/>
      <c r="J267" s="5"/>
      <c r="K267" s="5">
        <f t="shared" si="115"/>
        <v>0</v>
      </c>
      <c r="L267" s="5"/>
      <c r="M267" s="5"/>
      <c r="N267" s="5">
        <f t="shared" si="116"/>
        <v>0</v>
      </c>
      <c r="O267" s="5"/>
      <c r="P267" s="5"/>
    </row>
    <row r="268" spans="1:16" ht="31.5" hidden="1">
      <c r="A268" s="3" t="s">
        <v>53</v>
      </c>
      <c r="B268" s="39">
        <v>707</v>
      </c>
      <c r="C268" s="40" t="s">
        <v>78</v>
      </c>
      <c r="D268" s="41">
        <v>31</v>
      </c>
      <c r="E268" s="41">
        <v>340</v>
      </c>
      <c r="F268" s="42">
        <v>0</v>
      </c>
      <c r="G268" s="42">
        <v>110247</v>
      </c>
      <c r="H268" s="5">
        <f>I268+J268</f>
        <v>0</v>
      </c>
      <c r="I268" s="5"/>
      <c r="J268" s="5"/>
      <c r="K268" s="5"/>
      <c r="L268" s="5"/>
      <c r="M268" s="5"/>
      <c r="N268" s="5"/>
      <c r="O268" s="5"/>
      <c r="P268" s="5"/>
    </row>
    <row r="269" spans="1:16" s="29" customFormat="1" ht="31.5">
      <c r="A269" s="23" t="s">
        <v>73</v>
      </c>
      <c r="B269" s="54">
        <v>702</v>
      </c>
      <c r="C269" s="55">
        <v>4219901</v>
      </c>
      <c r="D269" s="56">
        <v>611</v>
      </c>
      <c r="E269" s="56"/>
      <c r="F269" s="57"/>
      <c r="G269" s="57">
        <v>200000</v>
      </c>
      <c r="H269" s="28">
        <f aca="true" t="shared" si="117" ref="H269:P269">SUM(H270:H280)</f>
        <v>92462.76000000001</v>
      </c>
      <c r="I269" s="28">
        <f t="shared" si="117"/>
        <v>92462.76000000001</v>
      </c>
      <c r="J269" s="28">
        <f t="shared" si="117"/>
        <v>0</v>
      </c>
      <c r="K269" s="28">
        <f t="shared" si="117"/>
        <v>0</v>
      </c>
      <c r="L269" s="28">
        <f t="shared" si="117"/>
        <v>0</v>
      </c>
      <c r="M269" s="28">
        <f t="shared" si="117"/>
        <v>0</v>
      </c>
      <c r="N269" s="28">
        <f t="shared" si="117"/>
        <v>0</v>
      </c>
      <c r="O269" s="28">
        <f t="shared" si="117"/>
        <v>0</v>
      </c>
      <c r="P269" s="28">
        <f t="shared" si="117"/>
        <v>0</v>
      </c>
    </row>
    <row r="270" spans="1:16" ht="15.75" hidden="1">
      <c r="A270" s="3" t="s">
        <v>43</v>
      </c>
      <c r="B270" s="39">
        <v>702</v>
      </c>
      <c r="C270" s="40">
        <v>4219901</v>
      </c>
      <c r="D270" s="41">
        <v>25</v>
      </c>
      <c r="E270" s="41">
        <v>211</v>
      </c>
      <c r="F270" s="42">
        <v>0</v>
      </c>
      <c r="G270" s="42">
        <v>200000</v>
      </c>
      <c r="H270" s="5">
        <f aca="true" t="shared" si="118" ref="H270:H280">I270+J270</f>
        <v>0</v>
      </c>
      <c r="I270" s="5"/>
      <c r="J270" s="5"/>
      <c r="K270" s="5">
        <f aca="true" t="shared" si="119" ref="K270:K280">L270+M270</f>
        <v>0</v>
      </c>
      <c r="L270" s="5"/>
      <c r="M270" s="5"/>
      <c r="N270" s="5">
        <f aca="true" t="shared" si="120" ref="N270:N280">O270+P270</f>
        <v>0</v>
      </c>
      <c r="O270" s="5"/>
      <c r="P270" s="5"/>
    </row>
    <row r="271" spans="1:16" ht="15.75" hidden="1">
      <c r="A271" s="3" t="s">
        <v>44</v>
      </c>
      <c r="B271" s="39">
        <v>702</v>
      </c>
      <c r="C271" s="40">
        <v>4219901</v>
      </c>
      <c r="D271" s="41">
        <v>25</v>
      </c>
      <c r="E271" s="41">
        <v>212</v>
      </c>
      <c r="F271" s="42">
        <v>0</v>
      </c>
      <c r="G271" s="42">
        <v>200000</v>
      </c>
      <c r="H271" s="5">
        <f t="shared" si="118"/>
        <v>0</v>
      </c>
      <c r="I271" s="5"/>
      <c r="J271" s="5"/>
      <c r="K271" s="5">
        <f t="shared" si="119"/>
        <v>0</v>
      </c>
      <c r="L271" s="5"/>
      <c r="M271" s="5"/>
      <c r="N271" s="5">
        <f t="shared" si="120"/>
        <v>0</v>
      </c>
      <c r="O271" s="5"/>
      <c r="P271" s="5"/>
    </row>
    <row r="272" spans="1:16" ht="16.5" customHeight="1" hidden="1">
      <c r="A272" s="3" t="s">
        <v>45</v>
      </c>
      <c r="B272" s="39">
        <v>702</v>
      </c>
      <c r="C272" s="40">
        <v>4219901</v>
      </c>
      <c r="D272" s="41">
        <v>25</v>
      </c>
      <c r="E272" s="41">
        <v>213</v>
      </c>
      <c r="F272" s="42">
        <v>0</v>
      </c>
      <c r="G272" s="42">
        <v>200000</v>
      </c>
      <c r="H272" s="5">
        <f t="shared" si="118"/>
        <v>0</v>
      </c>
      <c r="I272" s="5"/>
      <c r="J272" s="5"/>
      <c r="K272" s="5">
        <f t="shared" si="119"/>
        <v>0</v>
      </c>
      <c r="L272" s="5"/>
      <c r="M272" s="5"/>
      <c r="N272" s="5">
        <f t="shared" si="120"/>
        <v>0</v>
      </c>
      <c r="O272" s="5"/>
      <c r="P272" s="5"/>
    </row>
    <row r="273" spans="1:16" ht="15.75" hidden="1">
      <c r="A273" s="3" t="s">
        <v>46</v>
      </c>
      <c r="B273" s="39">
        <v>702</v>
      </c>
      <c r="C273" s="40">
        <v>4219901</v>
      </c>
      <c r="D273" s="41">
        <v>25</v>
      </c>
      <c r="E273" s="41">
        <v>221</v>
      </c>
      <c r="F273" s="42">
        <v>0</v>
      </c>
      <c r="G273" s="42">
        <v>200000</v>
      </c>
      <c r="H273" s="5">
        <f t="shared" si="118"/>
        <v>0</v>
      </c>
      <c r="I273" s="5"/>
      <c r="J273" s="5"/>
      <c r="K273" s="5">
        <f t="shared" si="119"/>
        <v>0</v>
      </c>
      <c r="L273" s="5"/>
      <c r="M273" s="5"/>
      <c r="N273" s="5">
        <f t="shared" si="120"/>
        <v>0</v>
      </c>
      <c r="O273" s="5"/>
      <c r="P273" s="5"/>
    </row>
    <row r="274" spans="1:16" ht="15.75" hidden="1">
      <c r="A274" s="3" t="s">
        <v>47</v>
      </c>
      <c r="B274" s="39">
        <v>702</v>
      </c>
      <c r="C274" s="40">
        <v>4219901</v>
      </c>
      <c r="D274" s="41">
        <v>25</v>
      </c>
      <c r="E274" s="41">
        <v>222</v>
      </c>
      <c r="F274" s="42">
        <v>0</v>
      </c>
      <c r="G274" s="42">
        <v>200000</v>
      </c>
      <c r="H274" s="5">
        <f t="shared" si="118"/>
        <v>0</v>
      </c>
      <c r="I274" s="5"/>
      <c r="J274" s="5"/>
      <c r="K274" s="5">
        <f t="shared" si="119"/>
        <v>0</v>
      </c>
      <c r="L274" s="5"/>
      <c r="M274" s="5"/>
      <c r="N274" s="5">
        <f t="shared" si="120"/>
        <v>0</v>
      </c>
      <c r="O274" s="5"/>
      <c r="P274" s="5"/>
    </row>
    <row r="275" spans="1:16" ht="15.75" hidden="1">
      <c r="A275" s="3" t="s">
        <v>48</v>
      </c>
      <c r="B275" s="39">
        <v>702</v>
      </c>
      <c r="C275" s="40">
        <v>4219901</v>
      </c>
      <c r="D275" s="41">
        <v>25</v>
      </c>
      <c r="E275" s="41">
        <v>223</v>
      </c>
      <c r="F275" s="42">
        <v>0</v>
      </c>
      <c r="G275" s="42">
        <v>200000</v>
      </c>
      <c r="H275" s="5">
        <f t="shared" si="118"/>
        <v>0</v>
      </c>
      <c r="I275" s="5"/>
      <c r="J275" s="5"/>
      <c r="K275" s="5">
        <f t="shared" si="119"/>
        <v>0</v>
      </c>
      <c r="L275" s="5"/>
      <c r="M275" s="5"/>
      <c r="N275" s="5">
        <f t="shared" si="120"/>
        <v>0</v>
      </c>
      <c r="O275" s="5"/>
      <c r="P275" s="5"/>
    </row>
    <row r="276" spans="1:16" ht="31.5">
      <c r="A276" s="3" t="s">
        <v>49</v>
      </c>
      <c r="B276" s="39">
        <v>702</v>
      </c>
      <c r="C276" s="40">
        <v>4219901</v>
      </c>
      <c r="D276" s="41">
        <v>611</v>
      </c>
      <c r="E276" s="41">
        <v>225</v>
      </c>
      <c r="F276" s="42">
        <v>0</v>
      </c>
      <c r="G276" s="42">
        <v>200000</v>
      </c>
      <c r="H276" s="5">
        <f t="shared" si="118"/>
        <v>29803.7</v>
      </c>
      <c r="I276" s="78">
        <v>29803.7</v>
      </c>
      <c r="J276" s="5"/>
      <c r="K276" s="5">
        <f t="shared" si="119"/>
        <v>0</v>
      </c>
      <c r="L276" s="5"/>
      <c r="M276" s="5"/>
      <c r="N276" s="5">
        <f t="shared" si="120"/>
        <v>0</v>
      </c>
      <c r="O276" s="5"/>
      <c r="P276" s="5"/>
    </row>
    <row r="277" spans="1:16" ht="15.75">
      <c r="A277" s="3" t="s">
        <v>50</v>
      </c>
      <c r="B277" s="39">
        <v>702</v>
      </c>
      <c r="C277" s="40">
        <v>4219901</v>
      </c>
      <c r="D277" s="41">
        <v>611</v>
      </c>
      <c r="E277" s="41">
        <v>226</v>
      </c>
      <c r="F277" s="42">
        <v>0</v>
      </c>
      <c r="G277" s="42">
        <v>200000</v>
      </c>
      <c r="H277" s="5">
        <f t="shared" si="118"/>
        <v>19143.06</v>
      </c>
      <c r="I277" s="78">
        <v>19143.06</v>
      </c>
      <c r="J277" s="5"/>
      <c r="K277" s="5">
        <f t="shared" si="119"/>
        <v>0</v>
      </c>
      <c r="L277" s="5"/>
      <c r="M277" s="5"/>
      <c r="N277" s="5">
        <f t="shared" si="120"/>
        <v>0</v>
      </c>
      <c r="O277" s="5"/>
      <c r="P277" s="5"/>
    </row>
    <row r="278" spans="1:16" ht="47.25">
      <c r="A278" s="3" t="s">
        <v>52</v>
      </c>
      <c r="B278" s="39">
        <v>702</v>
      </c>
      <c r="C278" s="40">
        <v>4219901</v>
      </c>
      <c r="D278" s="41">
        <v>611</v>
      </c>
      <c r="E278" s="41">
        <v>290</v>
      </c>
      <c r="F278" s="42">
        <v>0</v>
      </c>
      <c r="G278" s="42">
        <v>200000</v>
      </c>
      <c r="H278" s="5">
        <f t="shared" si="118"/>
        <v>1000</v>
      </c>
      <c r="I278" s="78">
        <v>1000</v>
      </c>
      <c r="J278" s="5"/>
      <c r="K278" s="5">
        <f t="shared" si="119"/>
        <v>0</v>
      </c>
      <c r="L278" s="5"/>
      <c r="M278" s="5"/>
      <c r="N278" s="5">
        <f t="shared" si="120"/>
        <v>0</v>
      </c>
      <c r="O278" s="5"/>
      <c r="P278" s="5"/>
    </row>
    <row r="279" spans="1:16" ht="18.75" customHeight="1" hidden="1">
      <c r="A279" s="3" t="s">
        <v>56</v>
      </c>
      <c r="B279" s="39">
        <v>702</v>
      </c>
      <c r="C279" s="40">
        <v>4219901</v>
      </c>
      <c r="D279" s="41">
        <v>25</v>
      </c>
      <c r="E279" s="41">
        <v>310</v>
      </c>
      <c r="F279" s="42">
        <v>0</v>
      </c>
      <c r="G279" s="42">
        <v>200000</v>
      </c>
      <c r="H279" s="5">
        <f t="shared" si="118"/>
        <v>0</v>
      </c>
      <c r="I279" s="78"/>
      <c r="J279" s="5"/>
      <c r="K279" s="5">
        <f t="shared" si="119"/>
        <v>0</v>
      </c>
      <c r="L279" s="5"/>
      <c r="M279" s="5"/>
      <c r="N279" s="5">
        <f t="shared" si="120"/>
        <v>0</v>
      </c>
      <c r="O279" s="5"/>
      <c r="P279" s="5"/>
    </row>
    <row r="280" spans="1:16" ht="31.5">
      <c r="A280" s="3" t="s">
        <v>53</v>
      </c>
      <c r="B280" s="39">
        <v>702</v>
      </c>
      <c r="C280" s="40">
        <v>4219901</v>
      </c>
      <c r="D280" s="41">
        <v>611</v>
      </c>
      <c r="E280" s="41">
        <v>340</v>
      </c>
      <c r="F280" s="42">
        <v>0</v>
      </c>
      <c r="G280" s="42">
        <v>200000</v>
      </c>
      <c r="H280" s="5">
        <f t="shared" si="118"/>
        <v>42516</v>
      </c>
      <c r="I280" s="78">
        <v>42516</v>
      </c>
      <c r="J280" s="5"/>
      <c r="K280" s="5">
        <f t="shared" si="119"/>
        <v>0</v>
      </c>
      <c r="L280" s="5"/>
      <c r="M280" s="5"/>
      <c r="N280" s="5">
        <f t="shared" si="120"/>
        <v>0</v>
      </c>
      <c r="O280" s="5"/>
      <c r="P280" s="5"/>
    </row>
    <row r="281" spans="1:16" s="29" customFormat="1" ht="31.5" hidden="1">
      <c r="A281" s="23" t="s">
        <v>73</v>
      </c>
      <c r="B281" s="54">
        <v>702</v>
      </c>
      <c r="C281" s="55">
        <v>4219901</v>
      </c>
      <c r="D281" s="56">
        <v>41</v>
      </c>
      <c r="E281" s="56"/>
      <c r="F281" s="57"/>
      <c r="G281" s="57">
        <v>200000</v>
      </c>
      <c r="H281" s="28">
        <f aca="true" t="shared" si="121" ref="H281:P281">SUM(H282:H292)</f>
        <v>0</v>
      </c>
      <c r="I281" s="28">
        <f t="shared" si="121"/>
        <v>0</v>
      </c>
      <c r="J281" s="28">
        <f t="shared" si="121"/>
        <v>0</v>
      </c>
      <c r="K281" s="28">
        <f t="shared" si="121"/>
        <v>0</v>
      </c>
      <c r="L281" s="28">
        <f t="shared" si="121"/>
        <v>0</v>
      </c>
      <c r="M281" s="28">
        <f t="shared" si="121"/>
        <v>0</v>
      </c>
      <c r="N281" s="28">
        <f t="shared" si="121"/>
        <v>0</v>
      </c>
      <c r="O281" s="28">
        <f t="shared" si="121"/>
        <v>0</v>
      </c>
      <c r="P281" s="28">
        <f t="shared" si="121"/>
        <v>0</v>
      </c>
    </row>
    <row r="282" spans="1:16" ht="15.75" hidden="1">
      <c r="A282" s="3" t="s">
        <v>43</v>
      </c>
      <c r="B282" s="39">
        <v>702</v>
      </c>
      <c r="C282" s="40">
        <v>4219901</v>
      </c>
      <c r="D282" s="41">
        <v>41</v>
      </c>
      <c r="E282" s="41">
        <v>211</v>
      </c>
      <c r="F282" s="42">
        <v>0</v>
      </c>
      <c r="G282" s="42">
        <v>200000</v>
      </c>
      <c r="H282" s="5">
        <f aca="true" t="shared" si="122" ref="H282:H292">I282+J282</f>
        <v>0</v>
      </c>
      <c r="I282" s="5"/>
      <c r="J282" s="5"/>
      <c r="K282" s="5">
        <f aca="true" t="shared" si="123" ref="K282:K292">L282+M282</f>
        <v>0</v>
      </c>
      <c r="L282" s="5"/>
      <c r="M282" s="5"/>
      <c r="N282" s="5">
        <f aca="true" t="shared" si="124" ref="N282:N292">O282+P282</f>
        <v>0</v>
      </c>
      <c r="O282" s="5"/>
      <c r="P282" s="5"/>
    </row>
    <row r="283" spans="1:16" ht="15.75" hidden="1">
      <c r="A283" s="3" t="s">
        <v>44</v>
      </c>
      <c r="B283" s="39">
        <v>702</v>
      </c>
      <c r="C283" s="40">
        <v>4219901</v>
      </c>
      <c r="D283" s="41">
        <v>41</v>
      </c>
      <c r="E283" s="41">
        <v>212</v>
      </c>
      <c r="F283" s="42">
        <v>0</v>
      </c>
      <c r="G283" s="42">
        <v>200000</v>
      </c>
      <c r="H283" s="5">
        <f t="shared" si="122"/>
        <v>0</v>
      </c>
      <c r="I283" s="5"/>
      <c r="J283" s="5"/>
      <c r="K283" s="5">
        <f t="shared" si="123"/>
        <v>0</v>
      </c>
      <c r="L283" s="5"/>
      <c r="M283" s="5"/>
      <c r="N283" s="5">
        <f t="shared" si="124"/>
        <v>0</v>
      </c>
      <c r="O283" s="5"/>
      <c r="P283" s="5"/>
    </row>
    <row r="284" spans="1:16" ht="16.5" customHeight="1" hidden="1">
      <c r="A284" s="3" t="s">
        <v>45</v>
      </c>
      <c r="B284" s="39">
        <v>702</v>
      </c>
      <c r="C284" s="40">
        <v>4219901</v>
      </c>
      <c r="D284" s="41">
        <v>41</v>
      </c>
      <c r="E284" s="41">
        <v>213</v>
      </c>
      <c r="F284" s="42">
        <v>0</v>
      </c>
      <c r="G284" s="42">
        <v>200000</v>
      </c>
      <c r="H284" s="5">
        <f t="shared" si="122"/>
        <v>0</v>
      </c>
      <c r="I284" s="5"/>
      <c r="J284" s="5"/>
      <c r="K284" s="5">
        <f t="shared" si="123"/>
        <v>0</v>
      </c>
      <c r="L284" s="5"/>
      <c r="M284" s="5"/>
      <c r="N284" s="5">
        <f t="shared" si="124"/>
        <v>0</v>
      </c>
      <c r="O284" s="5"/>
      <c r="P284" s="5"/>
    </row>
    <row r="285" spans="1:16" ht="15.75" hidden="1">
      <c r="A285" s="3" t="s">
        <v>46</v>
      </c>
      <c r="B285" s="39">
        <v>702</v>
      </c>
      <c r="C285" s="40">
        <v>4219901</v>
      </c>
      <c r="D285" s="41">
        <v>41</v>
      </c>
      <c r="E285" s="41">
        <v>221</v>
      </c>
      <c r="F285" s="42">
        <v>0</v>
      </c>
      <c r="G285" s="42">
        <v>200000</v>
      </c>
      <c r="H285" s="5">
        <f t="shared" si="122"/>
        <v>0</v>
      </c>
      <c r="I285" s="5"/>
      <c r="J285" s="5"/>
      <c r="K285" s="5">
        <f t="shared" si="123"/>
        <v>0</v>
      </c>
      <c r="L285" s="5"/>
      <c r="M285" s="5"/>
      <c r="N285" s="5">
        <f t="shared" si="124"/>
        <v>0</v>
      </c>
      <c r="O285" s="5"/>
      <c r="P285" s="5"/>
    </row>
    <row r="286" spans="1:16" ht="15.75" hidden="1">
      <c r="A286" s="3" t="s">
        <v>47</v>
      </c>
      <c r="B286" s="39">
        <v>702</v>
      </c>
      <c r="C286" s="40">
        <v>4219901</v>
      </c>
      <c r="D286" s="41">
        <v>41</v>
      </c>
      <c r="E286" s="41">
        <v>222</v>
      </c>
      <c r="F286" s="42">
        <v>0</v>
      </c>
      <c r="G286" s="42">
        <v>200000</v>
      </c>
      <c r="H286" s="5">
        <f t="shared" si="122"/>
        <v>0</v>
      </c>
      <c r="I286" s="5"/>
      <c r="J286" s="5"/>
      <c r="K286" s="5">
        <f t="shared" si="123"/>
        <v>0</v>
      </c>
      <c r="L286" s="5"/>
      <c r="M286" s="5"/>
      <c r="N286" s="5">
        <f t="shared" si="124"/>
        <v>0</v>
      </c>
      <c r="O286" s="5"/>
      <c r="P286" s="5"/>
    </row>
    <row r="287" spans="1:16" ht="15.75" hidden="1">
      <c r="A287" s="3" t="s">
        <v>48</v>
      </c>
      <c r="B287" s="39">
        <v>702</v>
      </c>
      <c r="C287" s="40">
        <v>4219901</v>
      </c>
      <c r="D287" s="41">
        <v>41</v>
      </c>
      <c r="E287" s="41">
        <v>223</v>
      </c>
      <c r="F287" s="42">
        <v>0</v>
      </c>
      <c r="G287" s="42">
        <v>200000</v>
      </c>
      <c r="H287" s="5">
        <f t="shared" si="122"/>
        <v>0</v>
      </c>
      <c r="I287" s="5"/>
      <c r="J287" s="5"/>
      <c r="K287" s="5">
        <f t="shared" si="123"/>
        <v>0</v>
      </c>
      <c r="L287" s="5"/>
      <c r="M287" s="5"/>
      <c r="N287" s="5">
        <f t="shared" si="124"/>
        <v>0</v>
      </c>
      <c r="O287" s="5"/>
      <c r="P287" s="5"/>
    </row>
    <row r="288" spans="1:16" ht="31.5" hidden="1">
      <c r="A288" s="3" t="s">
        <v>49</v>
      </c>
      <c r="B288" s="39">
        <v>702</v>
      </c>
      <c r="C288" s="40">
        <v>4219901</v>
      </c>
      <c r="D288" s="41">
        <v>41</v>
      </c>
      <c r="E288" s="41">
        <v>225</v>
      </c>
      <c r="F288" s="42">
        <v>0</v>
      </c>
      <c r="G288" s="42">
        <v>200000</v>
      </c>
      <c r="H288" s="5">
        <f t="shared" si="122"/>
        <v>0</v>
      </c>
      <c r="I288" s="5"/>
      <c r="J288" s="5"/>
      <c r="K288" s="5">
        <f t="shared" si="123"/>
        <v>0</v>
      </c>
      <c r="L288" s="5"/>
      <c r="M288" s="5"/>
      <c r="N288" s="5">
        <f t="shared" si="124"/>
        <v>0</v>
      </c>
      <c r="O288" s="5"/>
      <c r="P288" s="5"/>
    </row>
    <row r="289" spans="1:16" ht="15.75" hidden="1">
      <c r="A289" s="3" t="s">
        <v>50</v>
      </c>
      <c r="B289" s="39">
        <v>702</v>
      </c>
      <c r="C289" s="40">
        <v>4219901</v>
      </c>
      <c r="D289" s="41">
        <v>41</v>
      </c>
      <c r="E289" s="41">
        <v>226</v>
      </c>
      <c r="F289" s="42">
        <v>0</v>
      </c>
      <c r="G289" s="42">
        <v>200000</v>
      </c>
      <c r="H289" s="5">
        <f t="shared" si="122"/>
        <v>0</v>
      </c>
      <c r="I289" s="5"/>
      <c r="J289" s="5"/>
      <c r="K289" s="5">
        <f t="shared" si="123"/>
        <v>0</v>
      </c>
      <c r="L289" s="5"/>
      <c r="M289" s="5"/>
      <c r="N289" s="5">
        <f t="shared" si="124"/>
        <v>0</v>
      </c>
      <c r="O289" s="5"/>
      <c r="P289" s="5"/>
    </row>
    <row r="290" spans="1:16" ht="47.25" hidden="1">
      <c r="A290" s="3" t="s">
        <v>52</v>
      </c>
      <c r="B290" s="39">
        <v>702</v>
      </c>
      <c r="C290" s="40">
        <v>4219901</v>
      </c>
      <c r="D290" s="41">
        <v>41</v>
      </c>
      <c r="E290" s="41">
        <v>290</v>
      </c>
      <c r="F290" s="42">
        <v>0</v>
      </c>
      <c r="G290" s="42">
        <v>200000</v>
      </c>
      <c r="H290" s="5">
        <f t="shared" si="122"/>
        <v>0</v>
      </c>
      <c r="I290" s="5"/>
      <c r="J290" s="5"/>
      <c r="K290" s="5">
        <f t="shared" si="123"/>
        <v>0</v>
      </c>
      <c r="L290" s="5"/>
      <c r="M290" s="5"/>
      <c r="N290" s="5">
        <f t="shared" si="124"/>
        <v>0</v>
      </c>
      <c r="O290" s="5"/>
      <c r="P290" s="5"/>
    </row>
    <row r="291" spans="1:16" ht="18.75" customHeight="1" hidden="1">
      <c r="A291" s="3" t="s">
        <v>56</v>
      </c>
      <c r="B291" s="39">
        <v>702</v>
      </c>
      <c r="C291" s="40">
        <v>4219901</v>
      </c>
      <c r="D291" s="41">
        <v>41</v>
      </c>
      <c r="E291" s="41">
        <v>310</v>
      </c>
      <c r="F291" s="42">
        <v>0</v>
      </c>
      <c r="G291" s="42">
        <v>200000</v>
      </c>
      <c r="H291" s="5">
        <f t="shared" si="122"/>
        <v>0</v>
      </c>
      <c r="I291" s="5"/>
      <c r="J291" s="5"/>
      <c r="K291" s="5">
        <f t="shared" si="123"/>
        <v>0</v>
      </c>
      <c r="L291" s="5"/>
      <c r="M291" s="5"/>
      <c r="N291" s="5">
        <f t="shared" si="124"/>
        <v>0</v>
      </c>
      <c r="O291" s="5"/>
      <c r="P291" s="5"/>
    </row>
    <row r="292" spans="1:16" ht="31.5" hidden="1">
      <c r="A292" s="3" t="s">
        <v>53</v>
      </c>
      <c r="B292" s="39">
        <v>702</v>
      </c>
      <c r="C292" s="40">
        <v>4219901</v>
      </c>
      <c r="D292" s="41">
        <v>41</v>
      </c>
      <c r="E292" s="41">
        <v>340</v>
      </c>
      <c r="F292" s="42">
        <v>0</v>
      </c>
      <c r="G292" s="42">
        <v>200000</v>
      </c>
      <c r="H292" s="5">
        <f t="shared" si="122"/>
        <v>0</v>
      </c>
      <c r="I292" s="5"/>
      <c r="J292" s="5"/>
      <c r="K292" s="5">
        <f t="shared" si="123"/>
        <v>0</v>
      </c>
      <c r="L292" s="5"/>
      <c r="M292" s="5"/>
      <c r="N292" s="5">
        <f t="shared" si="124"/>
        <v>0</v>
      </c>
      <c r="O292" s="5"/>
      <c r="P292" s="5"/>
    </row>
    <row r="293" spans="1:16" s="29" customFormat="1" ht="31.5" hidden="1">
      <c r="A293" s="23" t="s">
        <v>73</v>
      </c>
      <c r="B293" s="54">
        <v>702</v>
      </c>
      <c r="C293" s="55">
        <v>4239901</v>
      </c>
      <c r="D293" s="56">
        <v>25</v>
      </c>
      <c r="E293" s="56"/>
      <c r="F293" s="57"/>
      <c r="G293" s="57">
        <v>200000</v>
      </c>
      <c r="H293" s="28">
        <f aca="true" t="shared" si="125" ref="H293:P293">SUM(H294:H304)</f>
        <v>0</v>
      </c>
      <c r="I293" s="28">
        <f t="shared" si="125"/>
        <v>0</v>
      </c>
      <c r="J293" s="28">
        <f t="shared" si="125"/>
        <v>0</v>
      </c>
      <c r="K293" s="28">
        <f t="shared" si="125"/>
        <v>0</v>
      </c>
      <c r="L293" s="28">
        <f t="shared" si="125"/>
        <v>0</v>
      </c>
      <c r="M293" s="28">
        <f t="shared" si="125"/>
        <v>0</v>
      </c>
      <c r="N293" s="28">
        <f t="shared" si="125"/>
        <v>0</v>
      </c>
      <c r="O293" s="28">
        <f t="shared" si="125"/>
        <v>0</v>
      </c>
      <c r="P293" s="28">
        <f t="shared" si="125"/>
        <v>0</v>
      </c>
    </row>
    <row r="294" spans="1:16" ht="15.75" hidden="1">
      <c r="A294" s="3" t="s">
        <v>43</v>
      </c>
      <c r="B294" s="39">
        <v>702</v>
      </c>
      <c r="C294" s="40">
        <v>4239901</v>
      </c>
      <c r="D294" s="41">
        <v>25</v>
      </c>
      <c r="E294" s="41">
        <v>211</v>
      </c>
      <c r="F294" s="42">
        <v>0</v>
      </c>
      <c r="G294" s="42">
        <v>200000</v>
      </c>
      <c r="H294" s="5">
        <f aca="true" t="shared" si="126" ref="H294:H304">I294+J294</f>
        <v>0</v>
      </c>
      <c r="I294" s="5"/>
      <c r="J294" s="5"/>
      <c r="K294" s="5">
        <f aca="true" t="shared" si="127" ref="K294:K304">L294+M294</f>
        <v>0</v>
      </c>
      <c r="L294" s="5"/>
      <c r="M294" s="5"/>
      <c r="N294" s="5">
        <f aca="true" t="shared" si="128" ref="N294:N304">O294+P294</f>
        <v>0</v>
      </c>
      <c r="O294" s="5"/>
      <c r="P294" s="5"/>
    </row>
    <row r="295" spans="1:16" ht="15.75" hidden="1">
      <c r="A295" s="3" t="s">
        <v>44</v>
      </c>
      <c r="B295" s="39">
        <v>702</v>
      </c>
      <c r="C295" s="40">
        <v>4239901</v>
      </c>
      <c r="D295" s="41">
        <v>25</v>
      </c>
      <c r="E295" s="41">
        <v>212</v>
      </c>
      <c r="F295" s="42">
        <v>0</v>
      </c>
      <c r="G295" s="42">
        <v>200000</v>
      </c>
      <c r="H295" s="5">
        <f t="shared" si="126"/>
        <v>0</v>
      </c>
      <c r="I295" s="5"/>
      <c r="J295" s="5"/>
      <c r="K295" s="5">
        <f t="shared" si="127"/>
        <v>0</v>
      </c>
      <c r="L295" s="5"/>
      <c r="M295" s="5"/>
      <c r="N295" s="5">
        <f t="shared" si="128"/>
        <v>0</v>
      </c>
      <c r="O295" s="5"/>
      <c r="P295" s="5"/>
    </row>
    <row r="296" spans="1:16" ht="16.5" customHeight="1" hidden="1">
      <c r="A296" s="3" t="s">
        <v>45</v>
      </c>
      <c r="B296" s="39">
        <v>702</v>
      </c>
      <c r="C296" s="40">
        <v>4239901</v>
      </c>
      <c r="D296" s="41">
        <v>25</v>
      </c>
      <c r="E296" s="41">
        <v>213</v>
      </c>
      <c r="F296" s="42">
        <v>0</v>
      </c>
      <c r="G296" s="42">
        <v>200000</v>
      </c>
      <c r="H296" s="5">
        <f t="shared" si="126"/>
        <v>0</v>
      </c>
      <c r="I296" s="5"/>
      <c r="J296" s="5"/>
      <c r="K296" s="5">
        <f t="shared" si="127"/>
        <v>0</v>
      </c>
      <c r="L296" s="5"/>
      <c r="M296" s="5"/>
      <c r="N296" s="5">
        <f t="shared" si="128"/>
        <v>0</v>
      </c>
      <c r="O296" s="5"/>
      <c r="P296" s="5"/>
    </row>
    <row r="297" spans="1:16" ht="15.75" hidden="1">
      <c r="A297" s="3" t="s">
        <v>46</v>
      </c>
      <c r="B297" s="39">
        <v>702</v>
      </c>
      <c r="C297" s="40">
        <v>4239901</v>
      </c>
      <c r="D297" s="41">
        <v>25</v>
      </c>
      <c r="E297" s="41">
        <v>221</v>
      </c>
      <c r="F297" s="42">
        <v>0</v>
      </c>
      <c r="G297" s="42">
        <v>200000</v>
      </c>
      <c r="H297" s="5">
        <f t="shared" si="126"/>
        <v>0</v>
      </c>
      <c r="I297" s="5"/>
      <c r="J297" s="5"/>
      <c r="K297" s="5">
        <f t="shared" si="127"/>
        <v>0</v>
      </c>
      <c r="L297" s="5"/>
      <c r="M297" s="5"/>
      <c r="N297" s="5">
        <f t="shared" si="128"/>
        <v>0</v>
      </c>
      <c r="O297" s="5"/>
      <c r="P297" s="5"/>
    </row>
    <row r="298" spans="1:16" ht="15.75" hidden="1">
      <c r="A298" s="3" t="s">
        <v>47</v>
      </c>
      <c r="B298" s="39">
        <v>702</v>
      </c>
      <c r="C298" s="40">
        <v>4239901</v>
      </c>
      <c r="D298" s="41">
        <v>25</v>
      </c>
      <c r="E298" s="41">
        <v>222</v>
      </c>
      <c r="F298" s="42">
        <v>0</v>
      </c>
      <c r="G298" s="42">
        <v>200000</v>
      </c>
      <c r="H298" s="5">
        <f t="shared" si="126"/>
        <v>0</v>
      </c>
      <c r="I298" s="5"/>
      <c r="J298" s="5"/>
      <c r="K298" s="5">
        <f t="shared" si="127"/>
        <v>0</v>
      </c>
      <c r="L298" s="5"/>
      <c r="M298" s="5"/>
      <c r="N298" s="5">
        <f t="shared" si="128"/>
        <v>0</v>
      </c>
      <c r="O298" s="5"/>
      <c r="P298" s="5"/>
    </row>
    <row r="299" spans="1:16" ht="15.75" hidden="1">
      <c r="A299" s="3" t="s">
        <v>48</v>
      </c>
      <c r="B299" s="39">
        <v>702</v>
      </c>
      <c r="C299" s="40">
        <v>4239901</v>
      </c>
      <c r="D299" s="41">
        <v>25</v>
      </c>
      <c r="E299" s="41">
        <v>223</v>
      </c>
      <c r="F299" s="42">
        <v>0</v>
      </c>
      <c r="G299" s="42">
        <v>200000</v>
      </c>
      <c r="H299" s="5">
        <f t="shared" si="126"/>
        <v>0</v>
      </c>
      <c r="I299" s="5"/>
      <c r="J299" s="5"/>
      <c r="K299" s="5">
        <f t="shared" si="127"/>
        <v>0</v>
      </c>
      <c r="L299" s="5"/>
      <c r="M299" s="5"/>
      <c r="N299" s="5">
        <f t="shared" si="128"/>
        <v>0</v>
      </c>
      <c r="O299" s="5"/>
      <c r="P299" s="5"/>
    </row>
    <row r="300" spans="1:16" ht="31.5" hidden="1">
      <c r="A300" s="3" t="s">
        <v>49</v>
      </c>
      <c r="B300" s="39">
        <v>702</v>
      </c>
      <c r="C300" s="40">
        <v>4239901</v>
      </c>
      <c r="D300" s="41">
        <v>25</v>
      </c>
      <c r="E300" s="41">
        <v>225</v>
      </c>
      <c r="F300" s="42">
        <v>0</v>
      </c>
      <c r="G300" s="42">
        <v>200000</v>
      </c>
      <c r="H300" s="5">
        <f t="shared" si="126"/>
        <v>0</v>
      </c>
      <c r="I300" s="5"/>
      <c r="J300" s="5"/>
      <c r="K300" s="5">
        <f t="shared" si="127"/>
        <v>0</v>
      </c>
      <c r="L300" s="5"/>
      <c r="M300" s="5"/>
      <c r="N300" s="5">
        <f t="shared" si="128"/>
        <v>0</v>
      </c>
      <c r="O300" s="5"/>
      <c r="P300" s="5"/>
    </row>
    <row r="301" spans="1:16" ht="15.75" hidden="1">
      <c r="A301" s="3" t="s">
        <v>50</v>
      </c>
      <c r="B301" s="39">
        <v>702</v>
      </c>
      <c r="C301" s="40">
        <v>4239901</v>
      </c>
      <c r="D301" s="41">
        <v>25</v>
      </c>
      <c r="E301" s="41">
        <v>226</v>
      </c>
      <c r="F301" s="42">
        <v>0</v>
      </c>
      <c r="G301" s="42">
        <v>200000</v>
      </c>
      <c r="H301" s="5">
        <f t="shared" si="126"/>
        <v>0</v>
      </c>
      <c r="I301" s="5"/>
      <c r="J301" s="5"/>
      <c r="K301" s="5">
        <f t="shared" si="127"/>
        <v>0</v>
      </c>
      <c r="L301" s="5"/>
      <c r="M301" s="5"/>
      <c r="N301" s="5">
        <f t="shared" si="128"/>
        <v>0</v>
      </c>
      <c r="O301" s="5"/>
      <c r="P301" s="5"/>
    </row>
    <row r="302" spans="1:16" ht="47.25" hidden="1">
      <c r="A302" s="3" t="s">
        <v>52</v>
      </c>
      <c r="B302" s="39">
        <v>702</v>
      </c>
      <c r="C302" s="40">
        <v>4239901</v>
      </c>
      <c r="D302" s="41">
        <v>25</v>
      </c>
      <c r="E302" s="41">
        <v>290</v>
      </c>
      <c r="F302" s="42">
        <v>0</v>
      </c>
      <c r="G302" s="42">
        <v>200000</v>
      </c>
      <c r="H302" s="5">
        <f t="shared" si="126"/>
        <v>0</v>
      </c>
      <c r="I302" s="5"/>
      <c r="J302" s="5"/>
      <c r="K302" s="5">
        <f t="shared" si="127"/>
        <v>0</v>
      </c>
      <c r="L302" s="5"/>
      <c r="M302" s="5"/>
      <c r="N302" s="5">
        <f t="shared" si="128"/>
        <v>0</v>
      </c>
      <c r="O302" s="5"/>
      <c r="P302" s="5"/>
    </row>
    <row r="303" spans="1:16" ht="18.75" customHeight="1" hidden="1">
      <c r="A303" s="3" t="s">
        <v>56</v>
      </c>
      <c r="B303" s="39">
        <v>702</v>
      </c>
      <c r="C303" s="40">
        <v>4239901</v>
      </c>
      <c r="D303" s="41">
        <v>25</v>
      </c>
      <c r="E303" s="41">
        <v>310</v>
      </c>
      <c r="F303" s="42">
        <v>0</v>
      </c>
      <c r="G303" s="42">
        <v>200000</v>
      </c>
      <c r="H303" s="5">
        <f t="shared" si="126"/>
        <v>0</v>
      </c>
      <c r="I303" s="5"/>
      <c r="J303" s="5"/>
      <c r="K303" s="5">
        <f t="shared" si="127"/>
        <v>0</v>
      </c>
      <c r="L303" s="5"/>
      <c r="M303" s="5"/>
      <c r="N303" s="5">
        <f t="shared" si="128"/>
        <v>0</v>
      </c>
      <c r="O303" s="5"/>
      <c r="P303" s="5"/>
    </row>
    <row r="304" spans="1:16" ht="31.5" hidden="1">
      <c r="A304" s="3" t="s">
        <v>53</v>
      </c>
      <c r="B304" s="39">
        <v>702</v>
      </c>
      <c r="C304" s="40">
        <v>4239901</v>
      </c>
      <c r="D304" s="41">
        <v>25</v>
      </c>
      <c r="E304" s="41">
        <v>340</v>
      </c>
      <c r="F304" s="42">
        <v>0</v>
      </c>
      <c r="G304" s="42">
        <v>200000</v>
      </c>
      <c r="H304" s="5">
        <f t="shared" si="126"/>
        <v>0</v>
      </c>
      <c r="I304" s="5"/>
      <c r="J304" s="5"/>
      <c r="K304" s="5">
        <f t="shared" si="127"/>
        <v>0</v>
      </c>
      <c r="L304" s="5"/>
      <c r="M304" s="5"/>
      <c r="N304" s="5">
        <f t="shared" si="128"/>
        <v>0</v>
      </c>
      <c r="O304" s="5"/>
      <c r="P304" s="5"/>
    </row>
    <row r="305" spans="1:16" s="29" customFormat="1" ht="31.5" hidden="1">
      <c r="A305" s="23" t="s">
        <v>73</v>
      </c>
      <c r="B305" s="54">
        <v>702</v>
      </c>
      <c r="C305" s="55">
        <v>4239901</v>
      </c>
      <c r="D305" s="56">
        <v>41</v>
      </c>
      <c r="E305" s="56"/>
      <c r="F305" s="57"/>
      <c r="G305" s="57">
        <v>200000</v>
      </c>
      <c r="H305" s="28">
        <f aca="true" t="shared" si="129" ref="H305:P305">SUM(H306:H316)</f>
        <v>0</v>
      </c>
      <c r="I305" s="28">
        <f t="shared" si="129"/>
        <v>0</v>
      </c>
      <c r="J305" s="28">
        <f t="shared" si="129"/>
        <v>0</v>
      </c>
      <c r="K305" s="28">
        <f t="shared" si="129"/>
        <v>0</v>
      </c>
      <c r="L305" s="28">
        <f t="shared" si="129"/>
        <v>0</v>
      </c>
      <c r="M305" s="28">
        <f t="shared" si="129"/>
        <v>0</v>
      </c>
      <c r="N305" s="28">
        <f t="shared" si="129"/>
        <v>0</v>
      </c>
      <c r="O305" s="28">
        <f t="shared" si="129"/>
        <v>0</v>
      </c>
      <c r="P305" s="28">
        <f t="shared" si="129"/>
        <v>0</v>
      </c>
    </row>
    <row r="306" spans="1:16" ht="15.75" hidden="1">
      <c r="A306" s="3" t="s">
        <v>43</v>
      </c>
      <c r="B306" s="39">
        <v>702</v>
      </c>
      <c r="C306" s="40">
        <v>4239901</v>
      </c>
      <c r="D306" s="41">
        <v>41</v>
      </c>
      <c r="E306" s="41">
        <v>211</v>
      </c>
      <c r="F306" s="42">
        <v>0</v>
      </c>
      <c r="G306" s="42">
        <v>200000</v>
      </c>
      <c r="H306" s="5">
        <f aca="true" t="shared" si="130" ref="H306:H316">I306+J306</f>
        <v>0</v>
      </c>
      <c r="I306" s="5"/>
      <c r="J306" s="5"/>
      <c r="K306" s="5">
        <f aca="true" t="shared" si="131" ref="K306:K316">L306+M306</f>
        <v>0</v>
      </c>
      <c r="L306" s="5"/>
      <c r="M306" s="5"/>
      <c r="N306" s="5">
        <f aca="true" t="shared" si="132" ref="N306:N316">O306+P306</f>
        <v>0</v>
      </c>
      <c r="O306" s="5"/>
      <c r="P306" s="5"/>
    </row>
    <row r="307" spans="1:16" ht="15.75" hidden="1">
      <c r="A307" s="3" t="s">
        <v>44</v>
      </c>
      <c r="B307" s="39">
        <v>702</v>
      </c>
      <c r="C307" s="40">
        <v>4239901</v>
      </c>
      <c r="D307" s="41">
        <v>41</v>
      </c>
      <c r="E307" s="41">
        <v>212</v>
      </c>
      <c r="F307" s="42">
        <v>0</v>
      </c>
      <c r="G307" s="42">
        <v>200000</v>
      </c>
      <c r="H307" s="5">
        <f t="shared" si="130"/>
        <v>0</v>
      </c>
      <c r="I307" s="5"/>
      <c r="J307" s="5"/>
      <c r="K307" s="5">
        <f t="shared" si="131"/>
        <v>0</v>
      </c>
      <c r="L307" s="5"/>
      <c r="M307" s="5"/>
      <c r="N307" s="5">
        <f t="shared" si="132"/>
        <v>0</v>
      </c>
      <c r="O307" s="5"/>
      <c r="P307" s="5"/>
    </row>
    <row r="308" spans="1:16" ht="16.5" customHeight="1" hidden="1">
      <c r="A308" s="3" t="s">
        <v>45</v>
      </c>
      <c r="B308" s="39">
        <v>702</v>
      </c>
      <c r="C308" s="40">
        <v>4239901</v>
      </c>
      <c r="D308" s="41">
        <v>41</v>
      </c>
      <c r="E308" s="41">
        <v>213</v>
      </c>
      <c r="F308" s="42">
        <v>0</v>
      </c>
      <c r="G308" s="42">
        <v>200000</v>
      </c>
      <c r="H308" s="5">
        <f t="shared" si="130"/>
        <v>0</v>
      </c>
      <c r="I308" s="5"/>
      <c r="J308" s="5"/>
      <c r="K308" s="5">
        <f t="shared" si="131"/>
        <v>0</v>
      </c>
      <c r="L308" s="5"/>
      <c r="M308" s="5"/>
      <c r="N308" s="5">
        <f t="shared" si="132"/>
        <v>0</v>
      </c>
      <c r="O308" s="5"/>
      <c r="P308" s="5"/>
    </row>
    <row r="309" spans="1:16" ht="15.75" hidden="1">
      <c r="A309" s="3" t="s">
        <v>46</v>
      </c>
      <c r="B309" s="39">
        <v>702</v>
      </c>
      <c r="C309" s="40">
        <v>4239901</v>
      </c>
      <c r="D309" s="41">
        <v>41</v>
      </c>
      <c r="E309" s="41">
        <v>221</v>
      </c>
      <c r="F309" s="42">
        <v>0</v>
      </c>
      <c r="G309" s="42">
        <v>200000</v>
      </c>
      <c r="H309" s="5">
        <f t="shared" si="130"/>
        <v>0</v>
      </c>
      <c r="I309" s="5"/>
      <c r="J309" s="5"/>
      <c r="K309" s="5">
        <f t="shared" si="131"/>
        <v>0</v>
      </c>
      <c r="L309" s="5"/>
      <c r="M309" s="5"/>
      <c r="N309" s="5">
        <f t="shared" si="132"/>
        <v>0</v>
      </c>
      <c r="O309" s="5"/>
      <c r="P309" s="5"/>
    </row>
    <row r="310" spans="1:16" ht="15.75" hidden="1">
      <c r="A310" s="3" t="s">
        <v>47</v>
      </c>
      <c r="B310" s="39">
        <v>702</v>
      </c>
      <c r="C310" s="40">
        <v>4239901</v>
      </c>
      <c r="D310" s="41">
        <v>41</v>
      </c>
      <c r="E310" s="41">
        <v>222</v>
      </c>
      <c r="F310" s="42">
        <v>0</v>
      </c>
      <c r="G310" s="42">
        <v>200000</v>
      </c>
      <c r="H310" s="5">
        <f t="shared" si="130"/>
        <v>0</v>
      </c>
      <c r="I310" s="5"/>
      <c r="J310" s="5"/>
      <c r="K310" s="5">
        <f t="shared" si="131"/>
        <v>0</v>
      </c>
      <c r="L310" s="5"/>
      <c r="M310" s="5"/>
      <c r="N310" s="5">
        <f t="shared" si="132"/>
        <v>0</v>
      </c>
      <c r="O310" s="5"/>
      <c r="P310" s="5"/>
    </row>
    <row r="311" spans="1:16" ht="15.75" hidden="1">
      <c r="A311" s="3" t="s">
        <v>48</v>
      </c>
      <c r="B311" s="39">
        <v>702</v>
      </c>
      <c r="C311" s="40">
        <v>4239901</v>
      </c>
      <c r="D311" s="41">
        <v>41</v>
      </c>
      <c r="E311" s="41">
        <v>223</v>
      </c>
      <c r="F311" s="42">
        <v>0</v>
      </c>
      <c r="G311" s="42">
        <v>200000</v>
      </c>
      <c r="H311" s="5">
        <f t="shared" si="130"/>
        <v>0</v>
      </c>
      <c r="I311" s="5"/>
      <c r="J311" s="5"/>
      <c r="K311" s="5">
        <f t="shared" si="131"/>
        <v>0</v>
      </c>
      <c r="L311" s="5"/>
      <c r="M311" s="5"/>
      <c r="N311" s="5">
        <f t="shared" si="132"/>
        <v>0</v>
      </c>
      <c r="O311" s="5"/>
      <c r="P311" s="5"/>
    </row>
    <row r="312" spans="1:16" ht="31.5" hidden="1">
      <c r="A312" s="3" t="s">
        <v>49</v>
      </c>
      <c r="B312" s="39">
        <v>702</v>
      </c>
      <c r="C312" s="40">
        <v>4239901</v>
      </c>
      <c r="D312" s="41">
        <v>41</v>
      </c>
      <c r="E312" s="41">
        <v>225</v>
      </c>
      <c r="F312" s="42">
        <v>0</v>
      </c>
      <c r="G312" s="42">
        <v>200000</v>
      </c>
      <c r="H312" s="5">
        <f t="shared" si="130"/>
        <v>0</v>
      </c>
      <c r="I312" s="5"/>
      <c r="J312" s="5"/>
      <c r="K312" s="5">
        <f t="shared" si="131"/>
        <v>0</v>
      </c>
      <c r="L312" s="5"/>
      <c r="M312" s="5"/>
      <c r="N312" s="5">
        <f t="shared" si="132"/>
        <v>0</v>
      </c>
      <c r="O312" s="5"/>
      <c r="P312" s="5"/>
    </row>
    <row r="313" spans="1:16" ht="15.75" hidden="1">
      <c r="A313" s="3" t="s">
        <v>50</v>
      </c>
      <c r="B313" s="39">
        <v>702</v>
      </c>
      <c r="C313" s="40">
        <v>4239901</v>
      </c>
      <c r="D313" s="41">
        <v>41</v>
      </c>
      <c r="E313" s="41">
        <v>226</v>
      </c>
      <c r="F313" s="42">
        <v>0</v>
      </c>
      <c r="G313" s="42">
        <v>200000</v>
      </c>
      <c r="H313" s="5">
        <f t="shared" si="130"/>
        <v>0</v>
      </c>
      <c r="I313" s="5"/>
      <c r="J313" s="5"/>
      <c r="K313" s="5">
        <f t="shared" si="131"/>
        <v>0</v>
      </c>
      <c r="L313" s="5"/>
      <c r="M313" s="5"/>
      <c r="N313" s="5">
        <f t="shared" si="132"/>
        <v>0</v>
      </c>
      <c r="O313" s="5"/>
      <c r="P313" s="5"/>
    </row>
    <row r="314" spans="1:16" ht="47.25" hidden="1">
      <c r="A314" s="3" t="s">
        <v>52</v>
      </c>
      <c r="B314" s="39">
        <v>702</v>
      </c>
      <c r="C314" s="40">
        <v>4239901</v>
      </c>
      <c r="D314" s="41">
        <v>41</v>
      </c>
      <c r="E314" s="41">
        <v>290</v>
      </c>
      <c r="F314" s="42">
        <v>0</v>
      </c>
      <c r="G314" s="42">
        <v>200000</v>
      </c>
      <c r="H314" s="5">
        <f t="shared" si="130"/>
        <v>0</v>
      </c>
      <c r="I314" s="5"/>
      <c r="J314" s="5"/>
      <c r="K314" s="5">
        <f t="shared" si="131"/>
        <v>0</v>
      </c>
      <c r="L314" s="5"/>
      <c r="M314" s="5"/>
      <c r="N314" s="5">
        <f t="shared" si="132"/>
        <v>0</v>
      </c>
      <c r="O314" s="5"/>
      <c r="P314" s="5"/>
    </row>
    <row r="315" spans="1:16" ht="18.75" customHeight="1" hidden="1">
      <c r="A315" s="3" t="s">
        <v>56</v>
      </c>
      <c r="B315" s="39">
        <v>702</v>
      </c>
      <c r="C315" s="40">
        <v>4239901</v>
      </c>
      <c r="D315" s="41">
        <v>41</v>
      </c>
      <c r="E315" s="41">
        <v>310</v>
      </c>
      <c r="F315" s="42">
        <v>0</v>
      </c>
      <c r="G315" s="42">
        <v>200000</v>
      </c>
      <c r="H315" s="5">
        <f t="shared" si="130"/>
        <v>0</v>
      </c>
      <c r="I315" s="5"/>
      <c r="J315" s="5"/>
      <c r="K315" s="5">
        <f t="shared" si="131"/>
        <v>0</v>
      </c>
      <c r="L315" s="5"/>
      <c r="M315" s="5"/>
      <c r="N315" s="5">
        <f t="shared" si="132"/>
        <v>0</v>
      </c>
      <c r="O315" s="5"/>
      <c r="P315" s="5"/>
    </row>
    <row r="316" spans="1:16" ht="31.5" hidden="1">
      <c r="A316" s="3" t="s">
        <v>53</v>
      </c>
      <c r="B316" s="39">
        <v>702</v>
      </c>
      <c r="C316" s="40">
        <v>4239901</v>
      </c>
      <c r="D316" s="41">
        <v>41</v>
      </c>
      <c r="E316" s="41">
        <v>340</v>
      </c>
      <c r="F316" s="42">
        <v>0</v>
      </c>
      <c r="G316" s="42">
        <v>200000</v>
      </c>
      <c r="H316" s="5">
        <f t="shared" si="130"/>
        <v>0</v>
      </c>
      <c r="I316" s="5"/>
      <c r="J316" s="5"/>
      <c r="K316" s="5">
        <f t="shared" si="131"/>
        <v>0</v>
      </c>
      <c r="L316" s="5"/>
      <c r="M316" s="5"/>
      <c r="N316" s="5">
        <f t="shared" si="132"/>
        <v>0</v>
      </c>
      <c r="O316" s="5"/>
      <c r="P316" s="5"/>
    </row>
    <row r="317" spans="1:16" s="66" customFormat="1" ht="15.75" hidden="1">
      <c r="A317" s="60" t="s">
        <v>14</v>
      </c>
      <c r="B317" s="61" t="s">
        <v>19</v>
      </c>
      <c r="C317" s="62" t="s">
        <v>19</v>
      </c>
      <c r="D317" s="63" t="s">
        <v>19</v>
      </c>
      <c r="E317" s="63" t="s">
        <v>19</v>
      </c>
      <c r="F317" s="64" t="s">
        <v>19</v>
      </c>
      <c r="G317" s="64" t="s">
        <v>19</v>
      </c>
      <c r="H317" s="65">
        <f>I317+J317</f>
        <v>0</v>
      </c>
      <c r="I317" s="65">
        <v>0</v>
      </c>
      <c r="J317" s="65"/>
      <c r="K317" s="65">
        <f>L317+M317</f>
        <v>0</v>
      </c>
      <c r="L317" s="65"/>
      <c r="M317" s="65"/>
      <c r="N317" s="65">
        <f>O317+P317</f>
        <v>0</v>
      </c>
      <c r="O317" s="65"/>
      <c r="P317" s="65"/>
    </row>
    <row r="318" spans="1:16" ht="15.75" hidden="1">
      <c r="A318" s="3" t="s">
        <v>17</v>
      </c>
      <c r="B318" s="39"/>
      <c r="C318" s="40"/>
      <c r="D318" s="41"/>
      <c r="E318" s="41"/>
      <c r="F318" s="42"/>
      <c r="G318" s="42"/>
      <c r="H318" s="5">
        <f>I318+J318</f>
        <v>0</v>
      </c>
      <c r="I318" s="5"/>
      <c r="J318" s="5"/>
      <c r="K318" s="5">
        <f>L318+M318</f>
        <v>0</v>
      </c>
      <c r="L318" s="5"/>
      <c r="M318" s="5"/>
      <c r="N318" s="5">
        <f>O318+P318</f>
        <v>0</v>
      </c>
      <c r="O318" s="5"/>
      <c r="P318" s="5"/>
    </row>
    <row r="319" spans="1:16" ht="15.75" hidden="1">
      <c r="A319" s="3" t="s">
        <v>18</v>
      </c>
      <c r="B319" s="39" t="s">
        <v>19</v>
      </c>
      <c r="C319" s="40" t="s">
        <v>19</v>
      </c>
      <c r="D319" s="41" t="s">
        <v>19</v>
      </c>
      <c r="E319" s="41" t="s">
        <v>19</v>
      </c>
      <c r="F319" s="42" t="s">
        <v>19</v>
      </c>
      <c r="G319" s="42" t="s">
        <v>19</v>
      </c>
      <c r="H319" s="5">
        <f>I319+J319</f>
        <v>0</v>
      </c>
      <c r="I319" s="5"/>
      <c r="J319" s="5"/>
      <c r="K319" s="5">
        <f>L319+M319</f>
        <v>0</v>
      </c>
      <c r="L319" s="5"/>
      <c r="M319" s="5"/>
      <c r="N319" s="5">
        <f>O319+P319</f>
        <v>0</v>
      </c>
      <c r="O319" s="5"/>
      <c r="P319" s="5"/>
    </row>
    <row r="321" ht="31.5">
      <c r="A321" s="1" t="s">
        <v>71</v>
      </c>
    </row>
    <row r="322" ht="31.5">
      <c r="A322" s="1" t="s">
        <v>72</v>
      </c>
    </row>
    <row r="324" spans="1:6" ht="37.5">
      <c r="A324" s="71" t="s">
        <v>74</v>
      </c>
      <c r="B324" s="72"/>
      <c r="C324" s="72" t="s">
        <v>76</v>
      </c>
      <c r="D324" s="72"/>
      <c r="E324" s="72"/>
      <c r="F324" s="71"/>
    </row>
    <row r="325" spans="1:6" ht="18.75">
      <c r="A325" s="71"/>
      <c r="B325" s="71"/>
      <c r="C325" s="71"/>
      <c r="D325" s="71"/>
      <c r="E325" s="71"/>
      <c r="F325" s="71"/>
    </row>
    <row r="326" spans="1:6" ht="25.5" customHeight="1">
      <c r="A326" s="71" t="s">
        <v>75</v>
      </c>
      <c r="B326" s="72"/>
      <c r="C326" s="72" t="s">
        <v>81</v>
      </c>
      <c r="D326" s="72"/>
      <c r="E326" s="72"/>
      <c r="F326" s="71"/>
    </row>
  </sheetData>
  <sheetProtection formatColumns="0" formatRows="0" autoFilter="0"/>
  <protectedRanges>
    <protectedRange sqref="A324:IV339" name="Диапазон13"/>
    <protectedRange sqref="I137:J137 I135:J135 I133:J133 I131:J131 I129:J129 L129:M129 O129:P129 L131:M131 O131:P131 L133:P133 O135:P135 L135:M135 L137:M137 O137:P137" name="Диапазон11"/>
    <protectedRange sqref="O137:P137" name="Диапазон9"/>
    <protectedRange sqref="I9 I38:J38 L38:M38 O38:P38 I41:J51 L41:M51 O41:P51" name="Диапазон1"/>
    <protectedRange sqref="I53:J63 L53:M63 O53:P63" name="Диапазон2"/>
    <protectedRange sqref="I66:J73 L66:M73 O66:P73 I75:J84 L75:M84 O75:P84" name="Диапазон3"/>
    <protectedRange sqref="I53:J63 I87:J93 L87:M93 O87:P93 I95:J103 L95:M103 O95:P103" name="Диапазон4"/>
    <protectedRange sqref="K49 I105:J115 L105:M115 O105:P115 I117:J127 L117:M127 O117:P127 I129:J129 L129:M129 O129:P129 I131:J131 L131:M131 O131:P131 I133:J133 L133:M133 O133:P133 I135:J135 L135:M135 O135" name="Диапазон5"/>
    <protectedRange sqref="K49 I139:J140 I142:J143 I145:J146 I148:J149 I151:J152 I154:J155 I157:J159 I161:J163 I165:J170" name="Диапазон6"/>
    <protectedRange sqref="K49 I170:J170 I172:J177 I179:J184 I186:J191 I193:J193 I195:J198 I200:J200 I202:J202 I204:J205 I207:J208 I210:J212 I222:J222 I220:J220 I214:J216 I166:J168 I218:J218" name="Диапазон7"/>
    <protectedRange sqref="K49 I224:J225 I227:J228 I230:J231 I233:J234 I236:J237 I239:J239 I241:J243 I245:J255 I257:J268 I270:J280 I282:J292 I294:J304 I306:J317 L317:M317 O317" name="Диапазон8"/>
    <protectedRange sqref="L139:M140 O139:P140 L142:M143 O142:P143 L145:M146 O145:P146 I145:J146 I142:J143 I139:J140 I148:J149 L148:M149 O148:P149 I151:J152 L151:M152 O151:P152 I154:J155 L154:M155 O154:P155" name="Диапазон10"/>
    <protectedRange sqref="L245:M255 O245:P255 L257:M268 O257:P268 L270:M280 O270:P280 L282:M292 O282:P292 L294:M304 O294:P304 L306:M317 O306:P317 I317:J317" name="Диапазон12"/>
  </protectedRanges>
  <autoFilter ref="A8:P319"/>
  <mergeCells count="20">
    <mergeCell ref="K4:P4"/>
    <mergeCell ref="K5:M5"/>
    <mergeCell ref="N5:P5"/>
    <mergeCell ref="B4:G4"/>
    <mergeCell ref="B5:B7"/>
    <mergeCell ref="C5:C7"/>
    <mergeCell ref="D5:D7"/>
    <mergeCell ref="E5:E7"/>
    <mergeCell ref="F5:F7"/>
    <mergeCell ref="G5:G7"/>
    <mergeCell ref="G3:H3"/>
    <mergeCell ref="A2:O2"/>
    <mergeCell ref="I6:J6"/>
    <mergeCell ref="H6:H7"/>
    <mergeCell ref="A4:A7"/>
    <mergeCell ref="H4:J5"/>
    <mergeCell ref="K6:K7"/>
    <mergeCell ref="L6:M6"/>
    <mergeCell ref="N6:N7"/>
    <mergeCell ref="O6:P6"/>
  </mergeCells>
  <printOptions/>
  <pageMargins left="0.07874015748031496" right="0.07874015748031496" top="0.5905511811023623" bottom="0.11811023622047245" header="0" footer="0"/>
  <pageSetup horizontalDpi="600" verticalDpi="600" orientation="landscape" paperSize="9" scale="62" r:id="rId2"/>
  <rowBreaks count="1" manualBreakCount="1">
    <brk id="6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2013-12-04T08:25:49Z</cp:lastPrinted>
  <dcterms:created xsi:type="dcterms:W3CDTF">1996-10-08T23:32:33Z</dcterms:created>
  <dcterms:modified xsi:type="dcterms:W3CDTF">2013-12-04T07:42:31Z</dcterms:modified>
  <cp:category/>
  <cp:version/>
  <cp:contentType/>
  <cp:contentStatus/>
</cp:coreProperties>
</file>